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showInkAnnotation="0"/>
  <xr:revisionPtr revIDLastSave="0" documentId="13_ncr:1_{F564678E-DB14-4B87-BC04-333CC95EFBE4}" xr6:coauthVersionLast="47" xr6:coauthVersionMax="47" xr10:uidLastSave="{00000000-0000-0000-0000-000000000000}"/>
  <bookViews>
    <workbookView xWindow="-28920" yWindow="-120" windowWidth="28110" windowHeight="16440" tabRatio="755" xr2:uid="{00000000-000D-0000-FFFF-FFFF00000000}"/>
  </bookViews>
  <sheets>
    <sheet name="Security Checklist (Level Up)" sheetId="4" r:id="rId1"/>
    <sheet name="チェックシート（非表示）" sheetId="26" state="hidden" r:id="rId2"/>
    <sheet name="Entry Sheet for Shared" sheetId="28" r:id="rId3"/>
    <sheet name="共有先入力シート（非表示）" sheetId="27" state="hidden" r:id="rId4"/>
    <sheet name="Lv1" sheetId="22" r:id="rId5"/>
    <sheet name="Lv1-Lv2" sheetId="21" r:id="rId6"/>
    <sheet name="Lv1-Lv3" sheetId="20" r:id="rId7"/>
    <sheet name="temp" sheetId="25" state="hidden" r:id="rId8"/>
  </sheets>
  <externalReferences>
    <externalReference r:id="rId9"/>
  </externalReferences>
  <definedNames>
    <definedName name="___Dis898" localSheetId="2" hidden="1">{"Annual Cash Budget",#N/A,FALSE,"98 Cash";"Running Budget",#N/A,FALSE,"98 Cash";"Actual Cash Flow Summary",#N/A,FALSE,"98 Cash";"Revised Budget",#N/A,FALSE,"98 Cash";"Variances",#N/A,FALSE,"98 Cash";"Cash Distribution Summary",#N/A,FALSE,"98 Cash"}</definedName>
    <definedName name="___Dis898" localSheetId="7" hidden="1">{"Annual Cash Budget",#N/A,FALSE,"98 Cash";"Running Budget",#N/A,FALSE,"98 Cash";"Actual Cash Flow Summary",#N/A,FALSE,"98 Cash";"Revised Budget",#N/A,FALSE,"98 Cash";"Variances",#N/A,FALSE,"98 Cash";"Cash Distribution Summary",#N/A,FALSE,"98 Cash"}</definedName>
    <definedName name="___Dis898" localSheetId="1" hidden="1">{"Annual Cash Budget",#N/A,FALSE,"98 Cash";"Running Budget",#N/A,FALSE,"98 Cash";"Actual Cash Flow Summary",#N/A,FALSE,"98 Cash";"Revised Budget",#N/A,FALSE,"98 Cash";"Variances",#N/A,FALSE,"98 Cash";"Cash Distribution Summary",#N/A,FALSE,"98 Cash"}</definedName>
    <definedName name="___Dis898" localSheetId="3" hidden="1">{"Annual Cash Budget",#N/A,FALSE,"98 Cash";"Running Budget",#N/A,FALSE,"98 Cash";"Actual Cash Flow Summary",#N/A,FALSE,"98 Cash";"Revised Budget",#N/A,FALSE,"98 Cash";"Variances",#N/A,FALSE,"98 Cash";"Cash Distribution Summary",#N/A,FALSE,"98 Cash"}</definedName>
    <definedName name="___Dis898" hidden="1">{"Annual Cash Budget",#N/A,FALSE,"98 Cash";"Running Budget",#N/A,FALSE,"98 Cash";"Actual Cash Flow Summary",#N/A,FALSE,"98 Cash";"Revised Budget",#N/A,FALSE,"98 Cash";"Variances",#N/A,FALSE,"98 Cash";"Cash Distribution Summary",#N/A,FALSE,"98 Cash"}</definedName>
    <definedName name="___rr3" localSheetId="2" hidden="1">{"Annual Cash Budget",#N/A,FALSE,"98 Cash";"Running Budget",#N/A,FALSE,"98 Cash";"Actual Cash Flow Summary",#N/A,FALSE,"98 Cash";"Revised Budget",#N/A,FALSE,"98 Cash";"Variances",#N/A,FALSE,"98 Cash";"Cash Distribution Summary",#N/A,FALSE,"98 Cash"}</definedName>
    <definedName name="___rr3" localSheetId="7" hidden="1">{"Annual Cash Budget",#N/A,FALSE,"98 Cash";"Running Budget",#N/A,FALSE,"98 Cash";"Actual Cash Flow Summary",#N/A,FALSE,"98 Cash";"Revised Budget",#N/A,FALSE,"98 Cash";"Variances",#N/A,FALSE,"98 Cash";"Cash Distribution Summary",#N/A,FALSE,"98 Cash"}</definedName>
    <definedName name="___rr3" localSheetId="1" hidden="1">{"Annual Cash Budget",#N/A,FALSE,"98 Cash";"Running Budget",#N/A,FALSE,"98 Cash";"Actual Cash Flow Summary",#N/A,FALSE,"98 Cash";"Revised Budget",#N/A,FALSE,"98 Cash";"Variances",#N/A,FALSE,"98 Cash";"Cash Distribution Summary",#N/A,FALSE,"98 Cash"}</definedName>
    <definedName name="___rr3" localSheetId="3" hidden="1">{"Annual Cash Budget",#N/A,FALSE,"98 Cash";"Running Budget",#N/A,FALSE,"98 Cash";"Actual Cash Flow Summary",#N/A,FALSE,"98 Cash";"Revised Budget",#N/A,FALSE,"98 Cash";"Variances",#N/A,FALSE,"98 Cash";"Cash Distribution Summary",#N/A,FALSE,"98 Cash"}</definedName>
    <definedName name="___rr3" hidden="1">{"Annual Cash Budget",#N/A,FALSE,"98 Cash";"Running Budget",#N/A,FALSE,"98 Cash";"Actual Cash Flow Summary",#N/A,FALSE,"98 Cash";"Revised Budget",#N/A,FALSE,"98 Cash";"Variances",#N/A,FALSE,"98 Cash";"Cash Distribution Summary",#N/A,FALSE,"98 Cash"}</definedName>
    <definedName name="__123Graph_ACASHFLOW" localSheetId="2" hidden="1">[1]Revenue!#REF!</definedName>
    <definedName name="__123Graph_ACASHFLOW" localSheetId="4" hidden="1">[1]Revenue!#REF!</definedName>
    <definedName name="__123Graph_ACASHFLOW" localSheetId="5" hidden="1">[1]Revenue!#REF!</definedName>
    <definedName name="__123Graph_ACASHFLOW" localSheetId="6" hidden="1">[1]Revenue!#REF!</definedName>
    <definedName name="__123Graph_ACASHFLOW" hidden="1">[1]Revenue!#REF!</definedName>
    <definedName name="__123Graph_B" localSheetId="2" hidden="1">[1]Revenue!#REF!</definedName>
    <definedName name="__123Graph_B" localSheetId="4" hidden="1">[1]Revenue!#REF!</definedName>
    <definedName name="__123Graph_B" localSheetId="5" hidden="1">[1]Revenue!#REF!</definedName>
    <definedName name="__123Graph_B" localSheetId="6" hidden="1">[1]Revenue!#REF!</definedName>
    <definedName name="__123Graph_B" hidden="1">[1]Revenue!#REF!</definedName>
    <definedName name="__123Graph_BCASHFLOW" localSheetId="2" hidden="1">[1]Revenue!#REF!</definedName>
    <definedName name="__123Graph_BCASHFLOW" localSheetId="4" hidden="1">[1]Revenue!#REF!</definedName>
    <definedName name="__123Graph_BCASHFLOW" localSheetId="5" hidden="1">[1]Revenue!#REF!</definedName>
    <definedName name="__123Graph_BCASHFLOW" localSheetId="6" hidden="1">[1]Revenue!#REF!</definedName>
    <definedName name="__123Graph_BCASHFLOW" hidden="1">[1]Revenue!#REF!</definedName>
    <definedName name="_Dis898" localSheetId="2" hidden="1">{"Annual Cash Budget",#N/A,FALSE,"98 Cash";"Running Budget",#N/A,FALSE,"98 Cash";"Actual Cash Flow Summary",#N/A,FALSE,"98 Cash";"Revised Budget",#N/A,FALSE,"98 Cash";"Variances",#N/A,FALSE,"98 Cash";"Cash Distribution Summary",#N/A,FALSE,"98 Cash"}</definedName>
    <definedName name="_Dis898" localSheetId="7" hidden="1">{"Annual Cash Budget",#N/A,FALSE,"98 Cash";"Running Budget",#N/A,FALSE,"98 Cash";"Actual Cash Flow Summary",#N/A,FALSE,"98 Cash";"Revised Budget",#N/A,FALSE,"98 Cash";"Variances",#N/A,FALSE,"98 Cash";"Cash Distribution Summary",#N/A,FALSE,"98 Cash"}</definedName>
    <definedName name="_Dis898" localSheetId="1" hidden="1">{"Annual Cash Budget",#N/A,FALSE,"98 Cash";"Running Budget",#N/A,FALSE,"98 Cash";"Actual Cash Flow Summary",#N/A,FALSE,"98 Cash";"Revised Budget",#N/A,FALSE,"98 Cash";"Variances",#N/A,FALSE,"98 Cash";"Cash Distribution Summary",#N/A,FALSE,"98 Cash"}</definedName>
    <definedName name="_Dis898" localSheetId="3" hidden="1">{"Annual Cash Budget",#N/A,FALSE,"98 Cash";"Running Budget",#N/A,FALSE,"98 Cash";"Actual Cash Flow Summary",#N/A,FALSE,"98 Cash";"Revised Budget",#N/A,FALSE,"98 Cash";"Variances",#N/A,FALSE,"98 Cash";"Cash Distribution Summary",#N/A,FALSE,"98 Cash"}</definedName>
    <definedName name="_Dis898" hidden="1">{"Annual Cash Budget",#N/A,FALSE,"98 Cash";"Running Budget",#N/A,FALSE,"98 Cash";"Actual Cash Flow Summary",#N/A,FALSE,"98 Cash";"Revised Budget",#N/A,FALSE,"98 Cash";"Variances",#N/A,FALSE,"98 Cash";"Cash Distribution Summary",#N/A,FALSE,"98 Cash"}</definedName>
    <definedName name="_Fill" localSheetId="2" hidden="1">#REF!</definedName>
    <definedName name="_Fill" localSheetId="4" hidden="1">#REF!</definedName>
    <definedName name="_Fill" localSheetId="5" hidden="1">#REF!</definedName>
    <definedName name="_Fill" localSheetId="6" hidden="1">#REF!</definedName>
    <definedName name="_Fill" hidden="1">#REF!</definedName>
    <definedName name="_xlnm._FilterDatabase" localSheetId="0" hidden="1">'Security Checklist (Level Up)'!$A$9:$S$165</definedName>
    <definedName name="_xlnm._FilterDatabase" localSheetId="7" hidden="1">temp!$B$4:$G$157</definedName>
    <definedName name="_Key1" localSheetId="2" hidden="1">#REF!</definedName>
    <definedName name="_Key1" localSheetId="4" hidden="1">#REF!</definedName>
    <definedName name="_Key1" localSheetId="5" hidden="1">#REF!</definedName>
    <definedName name="_Key1" localSheetId="6" hidden="1">#REF!</definedName>
    <definedName name="_Key1" hidden="1">#REF!</definedName>
    <definedName name="_Key2" localSheetId="2" hidden="1">#REF!</definedName>
    <definedName name="_Key2" localSheetId="4" hidden="1">#REF!</definedName>
    <definedName name="_Key2" localSheetId="5" hidden="1">#REF!</definedName>
    <definedName name="_Key2" localSheetId="6" hidden="1">#REF!</definedName>
    <definedName name="_Key2" hidden="1">#REF!</definedName>
    <definedName name="_Order1" hidden="1">255</definedName>
    <definedName name="_Order2" hidden="1">255</definedName>
    <definedName name="_Parse_In" localSheetId="2" hidden="1">#REF!</definedName>
    <definedName name="_Parse_In" localSheetId="4" hidden="1">#REF!</definedName>
    <definedName name="_Parse_In" localSheetId="5" hidden="1">#REF!</definedName>
    <definedName name="_Parse_In" localSheetId="6" hidden="1">#REF!</definedName>
    <definedName name="_Parse_In" hidden="1">#REF!</definedName>
    <definedName name="_Parse_Out" localSheetId="2" hidden="1">#REF!</definedName>
    <definedName name="_Parse_Out" localSheetId="4" hidden="1">#REF!</definedName>
    <definedName name="_Parse_Out" localSheetId="5" hidden="1">#REF!</definedName>
    <definedName name="_Parse_Out" localSheetId="6" hidden="1">#REF!</definedName>
    <definedName name="_Parse_Out" hidden="1">#REF!</definedName>
    <definedName name="_Regression_Out" localSheetId="2" hidden="1">#REF!</definedName>
    <definedName name="_Regression_Out" localSheetId="4" hidden="1">#REF!</definedName>
    <definedName name="_Regression_Out" localSheetId="5" hidden="1">#REF!</definedName>
    <definedName name="_Regression_Out" localSheetId="6" hidden="1">#REF!</definedName>
    <definedName name="_Regression_Out" hidden="1">#REF!</definedName>
    <definedName name="_Regression_X" localSheetId="2" hidden="1">#REF!</definedName>
    <definedName name="_Regression_X" localSheetId="4" hidden="1">#REF!</definedName>
    <definedName name="_Regression_X" localSheetId="5" hidden="1">#REF!</definedName>
    <definedName name="_Regression_X" localSheetId="6" hidden="1">#REF!</definedName>
    <definedName name="_Regression_X" hidden="1">#REF!</definedName>
    <definedName name="_Regression_Y" localSheetId="2" hidden="1">#REF!</definedName>
    <definedName name="_Regression_Y" localSheetId="4" hidden="1">#REF!</definedName>
    <definedName name="_Regression_Y" localSheetId="5" hidden="1">#REF!</definedName>
    <definedName name="_Regression_Y" localSheetId="6" hidden="1">#REF!</definedName>
    <definedName name="_Regression_Y" hidden="1">#REF!</definedName>
    <definedName name="_rr3" localSheetId="2" hidden="1">{"Annual Cash Budget",#N/A,FALSE,"98 Cash";"Running Budget",#N/A,FALSE,"98 Cash";"Actual Cash Flow Summary",#N/A,FALSE,"98 Cash";"Revised Budget",#N/A,FALSE,"98 Cash";"Variances",#N/A,FALSE,"98 Cash";"Cash Distribution Summary",#N/A,FALSE,"98 Cash"}</definedName>
    <definedName name="_rr3" localSheetId="7" hidden="1">{"Annual Cash Budget",#N/A,FALSE,"98 Cash";"Running Budget",#N/A,FALSE,"98 Cash";"Actual Cash Flow Summary",#N/A,FALSE,"98 Cash";"Revised Budget",#N/A,FALSE,"98 Cash";"Variances",#N/A,FALSE,"98 Cash";"Cash Distribution Summary",#N/A,FALSE,"98 Cash"}</definedName>
    <definedName name="_rr3" localSheetId="1" hidden="1">{"Annual Cash Budget",#N/A,FALSE,"98 Cash";"Running Budget",#N/A,FALSE,"98 Cash";"Actual Cash Flow Summary",#N/A,FALSE,"98 Cash";"Revised Budget",#N/A,FALSE,"98 Cash";"Variances",#N/A,FALSE,"98 Cash";"Cash Distribution Summary",#N/A,FALSE,"98 Cash"}</definedName>
    <definedName name="_rr3" localSheetId="3" hidden="1">{"Annual Cash Budget",#N/A,FALSE,"98 Cash";"Running Budget",#N/A,FALSE,"98 Cash";"Actual Cash Flow Summary",#N/A,FALSE,"98 Cash";"Revised Budget",#N/A,FALSE,"98 Cash";"Variances",#N/A,FALSE,"98 Cash";"Cash Distribution Summary",#N/A,FALSE,"98 Cash"}</definedName>
    <definedName name="_rr3" hidden="1">{"Annual Cash Budget",#N/A,FALSE,"98 Cash";"Running Budget",#N/A,FALSE,"98 Cash";"Actual Cash Flow Summary",#N/A,FALSE,"98 Cash";"Revised Budget",#N/A,FALSE,"98 Cash";"Variances",#N/A,FALSE,"98 Cash";"Cash Distribution Summary",#N/A,FALSE,"98 Cash"}</definedName>
    <definedName name="_Sort" localSheetId="2" hidden="1">#REF!</definedName>
    <definedName name="_Sort" localSheetId="4" hidden="1">#REF!</definedName>
    <definedName name="_Sort" localSheetId="5" hidden="1">#REF!</definedName>
    <definedName name="_Sort" localSheetId="6" hidden="1">#REF!</definedName>
    <definedName name="_Sort" hidden="1">#REF!</definedName>
    <definedName name="_Table1_In1" localSheetId="2" hidden="1">[1]Revenue!#REF!</definedName>
    <definedName name="_Table1_In1" localSheetId="4" hidden="1">[1]Revenue!#REF!</definedName>
    <definedName name="_Table1_In1" localSheetId="5" hidden="1">[1]Revenue!#REF!</definedName>
    <definedName name="_Table1_In1" localSheetId="6" hidden="1">[1]Revenue!#REF!</definedName>
    <definedName name="_Table1_In1" hidden="1">[1]Revenue!#REF!</definedName>
    <definedName name="_Table1_In2" localSheetId="2" hidden="1">[1]Assum!#REF!</definedName>
    <definedName name="_Table1_In2" localSheetId="4" hidden="1">[1]Assum!#REF!</definedName>
    <definedName name="_Table1_In2" localSheetId="5" hidden="1">[1]Assum!#REF!</definedName>
    <definedName name="_Table1_In2" localSheetId="6" hidden="1">[1]Assum!#REF!</definedName>
    <definedName name="_Table1_In2" hidden="1">[1]Assum!#REF!</definedName>
    <definedName name="_Table1_Out" localSheetId="2" hidden="1">[1]Assum!#REF!</definedName>
    <definedName name="_Table1_Out" localSheetId="4" hidden="1">[1]Assum!#REF!</definedName>
    <definedName name="_Table1_Out" localSheetId="5" hidden="1">[1]Assum!#REF!</definedName>
    <definedName name="_Table1_Out" localSheetId="6" hidden="1">[1]Assum!#REF!</definedName>
    <definedName name="_Table1_Out" hidden="1">[1]Assum!#REF!</definedName>
    <definedName name="_Table2_Out" localSheetId="2" hidden="1">#REF!</definedName>
    <definedName name="_Table2_Out" localSheetId="4" hidden="1">#REF!</definedName>
    <definedName name="_Table2_Out" localSheetId="5" hidden="1">#REF!</definedName>
    <definedName name="_Table2_Out" localSheetId="6" hidden="1">#REF!</definedName>
    <definedName name="_Table2_Out" hidden="1">#REF!</definedName>
    <definedName name="⑤2" localSheetId="2" hidden="1">{"'TOYOTA'!$A$1:$R$26"}</definedName>
    <definedName name="⑤2" localSheetId="7" hidden="1">{"'TOYOTA'!$A$1:$R$26"}</definedName>
    <definedName name="⑤2" localSheetId="1" hidden="1">{"'TOYOTA'!$A$1:$R$26"}</definedName>
    <definedName name="⑤2" localSheetId="3" hidden="1">{"'TOYOTA'!$A$1:$R$26"}</definedName>
    <definedName name="⑤2" hidden="1">{"'TOYOTA'!$A$1:$R$26"}</definedName>
    <definedName name="anscount" hidden="1">1</definedName>
    <definedName name="AS2DocOpenMode" hidden="1">"AS2DocumentEdit"</definedName>
    <definedName name="fill" localSheetId="2" hidden="1">[1]Assum!#REF!</definedName>
    <definedName name="fill" localSheetId="4" hidden="1">[1]Assum!#REF!</definedName>
    <definedName name="fill" localSheetId="5" hidden="1">[1]Assum!#REF!</definedName>
    <definedName name="fill" localSheetId="6" hidden="1">[1]Assum!#REF!</definedName>
    <definedName name="fill" hidden="1">[1]Assum!#REF!</definedName>
    <definedName name="fill_" localSheetId="2" hidden="1">[1]Assum!#REF!</definedName>
    <definedName name="fill_" localSheetId="4" hidden="1">[1]Assum!#REF!</definedName>
    <definedName name="fill_" localSheetId="5" hidden="1">[1]Assum!#REF!</definedName>
    <definedName name="fill_" localSheetId="6" hidden="1">[1]Assum!#REF!</definedName>
    <definedName name="fill_" hidden="1">[1]Assum!#REF!</definedName>
    <definedName name="Help" localSheetId="2" hidden="1">{"Budgeted Income",#N/A,FALSE,"98 GAAP";"Running Budget Income",#N/A,FALSE,"98 GAAP";"Actual Income",#N/A,FALSE,"98 GAAP";"Updated Budget Income",#N/A,FALSE,"98 GAAP";"Income Variance",#N/A,FALSE,"98 GAAP"}</definedName>
    <definedName name="Help" localSheetId="7" hidden="1">{"Budgeted Income",#N/A,FALSE,"98 GAAP";"Running Budget Income",#N/A,FALSE,"98 GAAP";"Actual Income",#N/A,FALSE,"98 GAAP";"Updated Budget Income",#N/A,FALSE,"98 GAAP";"Income Variance",#N/A,FALSE,"98 GAAP"}</definedName>
    <definedName name="Help" localSheetId="1" hidden="1">{"Budgeted Income",#N/A,FALSE,"98 GAAP";"Running Budget Income",#N/A,FALSE,"98 GAAP";"Actual Income",#N/A,FALSE,"98 GAAP";"Updated Budget Income",#N/A,FALSE,"98 GAAP";"Income Variance",#N/A,FALSE,"98 GAAP"}</definedName>
    <definedName name="Help" localSheetId="3" hidden="1">{"Budgeted Income",#N/A,FALSE,"98 GAAP";"Running Budget Income",#N/A,FALSE,"98 GAAP";"Actual Income",#N/A,FALSE,"98 GAAP";"Updated Budget Income",#N/A,FALSE,"98 GAAP";"Income Variance",#N/A,FALSE,"98 GAAP"}</definedName>
    <definedName name="Help" hidden="1">{"Budgeted Income",#N/A,FALSE,"98 GAAP";"Running Budget Income",#N/A,FALSE,"98 GAAP";"Actual Income",#N/A,FALSE,"98 GAAP";"Updated Budget Income",#N/A,FALSE,"98 GAAP";"Income Variance",#N/A,FALSE,"98 GAAP"}</definedName>
    <definedName name="HTML_CodePage" hidden="1">932</definedName>
    <definedName name="HTML_Control" localSheetId="2" hidden="1">{"'TOYOTA'!$A$1:$R$26"}</definedName>
    <definedName name="HTML_Control" localSheetId="7" hidden="1">{"'TOYOTA'!$A$1:$R$26"}</definedName>
    <definedName name="HTML_Control" localSheetId="1" hidden="1">{"'TOYOTA'!$A$1:$R$26"}</definedName>
    <definedName name="HTML_Control" localSheetId="3" hidden="1">{"'TOYOTA'!$A$1:$R$26"}</definedName>
    <definedName name="HTML_Control" hidden="1">{"'TOYOTA'!$A$1:$R$26"}</definedName>
    <definedName name="HTML_Description" hidden="1">""</definedName>
    <definedName name="HTML_Email" hidden="1">""</definedName>
    <definedName name="HTML_Header" hidden="1">"TOYOTA"</definedName>
    <definedName name="HTML_LastUpdate" hidden="1">"02/04/01"</definedName>
    <definedName name="HTML_LineAfter" hidden="1">FALSE</definedName>
    <definedName name="HTML_LineBefore" hidden="1">FALSE</definedName>
    <definedName name="HTML_Name" hidden="1">"VK"</definedName>
    <definedName name="HTML_OBDlg2" hidden="1">TRUE</definedName>
    <definedName name="HTML_OBDlg4" hidden="1">TRUE</definedName>
    <definedName name="HTML_OS" hidden="1">0</definedName>
    <definedName name="HTML_PathFile" hidden="1">"C:\My Documents\toyota1.html"</definedName>
    <definedName name="HTML_Title" hidden="1">"重心高DB"</definedName>
    <definedName name="jj" localSheetId="2"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jj" localSheetId="7"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jj" localSheetId="1"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jj" localSheetId="3"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jj"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kk" localSheetId="2"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kk" localSheetId="7"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kk" localSheetId="1"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kk" localSheetId="3"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kk"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mm" localSheetId="2"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mm" localSheetId="7"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mm" localSheetId="1"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mm" localSheetId="3"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mm"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_xlnm.Print_Area" localSheetId="2">'Entry Sheet for Shared'!$A$1:$V$57</definedName>
    <definedName name="_xlnm.Print_Area" localSheetId="0">'Security Checklist (Level Up)'!$B$1:$Q$167</definedName>
    <definedName name="_xlnm.Print_Titles" localSheetId="0">'Security Checklist (Level Up)'!$9:$10</definedName>
    <definedName name="SAPBEXdnldView" hidden="1">"3PP1Z91GZXS8LSZUW2IY8TLBB"</definedName>
    <definedName name="SAPBEXrevision" hidden="1">1</definedName>
    <definedName name="SAPBEXsysID" hidden="1">"JP4"</definedName>
    <definedName name="SAPBEXwbID" hidden="1">"3Y1SM4NWUEX6847KEHR35YFPT"</definedName>
    <definedName name="test" localSheetId="2" hidden="1">[1]Revenue!#REF!</definedName>
    <definedName name="test" localSheetId="4" hidden="1">[1]Revenue!#REF!</definedName>
    <definedName name="test" localSheetId="5" hidden="1">[1]Revenue!#REF!</definedName>
    <definedName name="test" localSheetId="6" hidden="1">[1]Revenue!#REF!</definedName>
    <definedName name="test" hidden="1">[1]Revenue!#REF!</definedName>
    <definedName name="testgaap" localSheetId="2" hidden="1">{"Budgeted Income",#N/A,FALSE,"98 GAAP";"Running Budget Income",#N/A,FALSE,"98 GAAP";"Actual Income",#N/A,FALSE,"98 GAAP";"Updated Budget Income",#N/A,FALSE,"98 GAAP";"Income Variance",#N/A,FALSE,"98 GAAP"}</definedName>
    <definedName name="testgaap" localSheetId="7" hidden="1">{"Budgeted Income",#N/A,FALSE,"98 GAAP";"Running Budget Income",#N/A,FALSE,"98 GAAP";"Actual Income",#N/A,FALSE,"98 GAAP";"Updated Budget Income",#N/A,FALSE,"98 GAAP";"Income Variance",#N/A,FALSE,"98 GAAP"}</definedName>
    <definedName name="testgaap" localSheetId="1" hidden="1">{"Budgeted Income",#N/A,FALSE,"98 GAAP";"Running Budget Income",#N/A,FALSE,"98 GAAP";"Actual Income",#N/A,FALSE,"98 GAAP";"Updated Budget Income",#N/A,FALSE,"98 GAAP";"Income Variance",#N/A,FALSE,"98 GAAP"}</definedName>
    <definedName name="testgaap" localSheetId="3" hidden="1">{"Budgeted Income",#N/A,FALSE,"98 GAAP";"Running Budget Income",#N/A,FALSE,"98 GAAP";"Actual Income",#N/A,FALSE,"98 GAAP";"Updated Budget Income",#N/A,FALSE,"98 GAAP";"Income Variance",#N/A,FALSE,"98 GAAP"}</definedName>
    <definedName name="testgaap" hidden="1">{"Budgeted Income",#N/A,FALSE,"98 GAAP";"Running Budget Income",#N/A,FALSE,"98 GAAP";"Actual Income",#N/A,FALSE,"98 GAAP";"Updated Budget Income",#N/A,FALSE,"98 GAAP";"Income Variance",#N/A,FALSE,"98 GAAP"}</definedName>
    <definedName name="tom" localSheetId="2" hidden="1">#REF!</definedName>
    <definedName name="tom" localSheetId="4" hidden="1">#REF!</definedName>
    <definedName name="tom" localSheetId="5" hidden="1">#REF!</definedName>
    <definedName name="tom" localSheetId="6" hidden="1">#REF!</definedName>
    <definedName name="tom" hidden="1">#REF!</definedName>
    <definedName name="whocares" localSheetId="2" hidden="1">{"Budgeted Income",#N/A,FALSE,"98 GAAP";"Running Budget Income",#N/A,FALSE,"98 GAAP";"Actual Income",#N/A,FALSE,"98 GAAP";"Updated Budget Income",#N/A,FALSE,"98 GAAP";"Income Variance",#N/A,FALSE,"98 GAAP"}</definedName>
    <definedName name="whocares" localSheetId="7" hidden="1">{"Budgeted Income",#N/A,FALSE,"98 GAAP";"Running Budget Income",#N/A,FALSE,"98 GAAP";"Actual Income",#N/A,FALSE,"98 GAAP";"Updated Budget Income",#N/A,FALSE,"98 GAAP";"Income Variance",#N/A,FALSE,"98 GAAP"}</definedName>
    <definedName name="whocares" localSheetId="1" hidden="1">{"Budgeted Income",#N/A,FALSE,"98 GAAP";"Running Budget Income",#N/A,FALSE,"98 GAAP";"Actual Income",#N/A,FALSE,"98 GAAP";"Updated Budget Income",#N/A,FALSE,"98 GAAP";"Income Variance",#N/A,FALSE,"98 GAAP"}</definedName>
    <definedName name="whocares" localSheetId="3" hidden="1">{"Budgeted Income",#N/A,FALSE,"98 GAAP";"Running Budget Income",#N/A,FALSE,"98 GAAP";"Actual Income",#N/A,FALSE,"98 GAAP";"Updated Budget Income",#N/A,FALSE,"98 GAAP";"Income Variance",#N/A,FALSE,"98 GAAP"}</definedName>
    <definedName name="whocares" hidden="1">{"Budgeted Income",#N/A,FALSE,"98 GAAP";"Running Budget Income",#N/A,FALSE,"98 GAAP";"Actual Income",#N/A,FALSE,"98 GAAP";"Updated Budget Income",#N/A,FALSE,"98 GAAP";"Income Variance",#N/A,FALSE,"98 GAAP"}</definedName>
    <definedName name="wrn.all._.input." localSheetId="2" hidden="1">{"basic esc rates",#N/A,FALSE,"Basic data";"basic units on",#N/A,FALSE,"Basic data";"basic capacity",#N/A,FALSE,"Basic data";"basic cap factor",#N/A,FALSE,"Basic data";"basic heat rates",#N/A,FALSE,"Basic data";"basic generation",#N/A,FALSE,"Basic data";"basic price",#N/A,FALSE,"Basic data";"basic rev mp",#N/A,FALSE,"Basic data";"basic rev cos",#N/A,FALSE,"Basic data";"basic fuel cost",#N/A,FALSE,"Basic data";"basic o_m",#N/A,FALSE,"Basic data";"basic nox o_m",#N/A,FALSE,"Basic data";"basic env o_m",#N/A,FALSE,"Basic data";"basic corp oh",#N/A,FALSE,"Basic data";"basic oil inv",#N/A,FALSE,"Basic data";"basic prop tax",#N/A,FALSE,"Basic data";"basic summary costs",#N/A,FALSE,"Basic data";"basic gross book value",#N/A,FALSE,"Basic data";"basic cap add",#N/A,FALSE,"Basic data";"basic nox cap add",#N/A,FALSE,"Basic data";"basic other env cap add",#N/A,FALSE,"Basic data";"basic deprec",#N/A,FALSE,"Basic data";"basic decom",#N/A,FALSE,"Basic data";"basic rate base",#N/A,FALSE,"Basic data";"basic summary book value",#N/A,FALSE,"Basic data"}</definedName>
    <definedName name="wrn.all._.input." localSheetId="7" hidden="1">{"basic esc rates",#N/A,FALSE,"Basic data";"basic units on",#N/A,FALSE,"Basic data";"basic capacity",#N/A,FALSE,"Basic data";"basic cap factor",#N/A,FALSE,"Basic data";"basic heat rates",#N/A,FALSE,"Basic data";"basic generation",#N/A,FALSE,"Basic data";"basic price",#N/A,FALSE,"Basic data";"basic rev mp",#N/A,FALSE,"Basic data";"basic rev cos",#N/A,FALSE,"Basic data";"basic fuel cost",#N/A,FALSE,"Basic data";"basic o_m",#N/A,FALSE,"Basic data";"basic nox o_m",#N/A,FALSE,"Basic data";"basic env o_m",#N/A,FALSE,"Basic data";"basic corp oh",#N/A,FALSE,"Basic data";"basic oil inv",#N/A,FALSE,"Basic data";"basic prop tax",#N/A,FALSE,"Basic data";"basic summary costs",#N/A,FALSE,"Basic data";"basic gross book value",#N/A,FALSE,"Basic data";"basic cap add",#N/A,FALSE,"Basic data";"basic nox cap add",#N/A,FALSE,"Basic data";"basic other env cap add",#N/A,FALSE,"Basic data";"basic deprec",#N/A,FALSE,"Basic data";"basic decom",#N/A,FALSE,"Basic data";"basic rate base",#N/A,FALSE,"Basic data";"basic summary book value",#N/A,FALSE,"Basic data"}</definedName>
    <definedName name="wrn.all._.input." localSheetId="1" hidden="1">{"basic esc rates",#N/A,FALSE,"Basic data";"basic units on",#N/A,FALSE,"Basic data";"basic capacity",#N/A,FALSE,"Basic data";"basic cap factor",#N/A,FALSE,"Basic data";"basic heat rates",#N/A,FALSE,"Basic data";"basic generation",#N/A,FALSE,"Basic data";"basic price",#N/A,FALSE,"Basic data";"basic rev mp",#N/A,FALSE,"Basic data";"basic rev cos",#N/A,FALSE,"Basic data";"basic fuel cost",#N/A,FALSE,"Basic data";"basic o_m",#N/A,FALSE,"Basic data";"basic nox o_m",#N/A,FALSE,"Basic data";"basic env o_m",#N/A,FALSE,"Basic data";"basic corp oh",#N/A,FALSE,"Basic data";"basic oil inv",#N/A,FALSE,"Basic data";"basic prop tax",#N/A,FALSE,"Basic data";"basic summary costs",#N/A,FALSE,"Basic data";"basic gross book value",#N/A,FALSE,"Basic data";"basic cap add",#N/A,FALSE,"Basic data";"basic nox cap add",#N/A,FALSE,"Basic data";"basic other env cap add",#N/A,FALSE,"Basic data";"basic deprec",#N/A,FALSE,"Basic data";"basic decom",#N/A,FALSE,"Basic data";"basic rate base",#N/A,FALSE,"Basic data";"basic summary book value",#N/A,FALSE,"Basic data"}</definedName>
    <definedName name="wrn.all._.input." localSheetId="3" hidden="1">{"basic esc rates",#N/A,FALSE,"Basic data";"basic units on",#N/A,FALSE,"Basic data";"basic capacity",#N/A,FALSE,"Basic data";"basic cap factor",#N/A,FALSE,"Basic data";"basic heat rates",#N/A,FALSE,"Basic data";"basic generation",#N/A,FALSE,"Basic data";"basic price",#N/A,FALSE,"Basic data";"basic rev mp",#N/A,FALSE,"Basic data";"basic rev cos",#N/A,FALSE,"Basic data";"basic fuel cost",#N/A,FALSE,"Basic data";"basic o_m",#N/A,FALSE,"Basic data";"basic nox o_m",#N/A,FALSE,"Basic data";"basic env o_m",#N/A,FALSE,"Basic data";"basic corp oh",#N/A,FALSE,"Basic data";"basic oil inv",#N/A,FALSE,"Basic data";"basic prop tax",#N/A,FALSE,"Basic data";"basic summary costs",#N/A,FALSE,"Basic data";"basic gross book value",#N/A,FALSE,"Basic data";"basic cap add",#N/A,FALSE,"Basic data";"basic nox cap add",#N/A,FALSE,"Basic data";"basic other env cap add",#N/A,FALSE,"Basic data";"basic deprec",#N/A,FALSE,"Basic data";"basic decom",#N/A,FALSE,"Basic data";"basic rate base",#N/A,FALSE,"Basic data";"basic summary book value",#N/A,FALSE,"Basic data"}</definedName>
    <definedName name="wrn.all._.input." hidden="1">{"basic esc rates",#N/A,FALSE,"Basic data";"basic units on",#N/A,FALSE,"Basic data";"basic capacity",#N/A,FALSE,"Basic data";"basic cap factor",#N/A,FALSE,"Basic data";"basic heat rates",#N/A,FALSE,"Basic data";"basic generation",#N/A,FALSE,"Basic data";"basic price",#N/A,FALSE,"Basic data";"basic rev mp",#N/A,FALSE,"Basic data";"basic rev cos",#N/A,FALSE,"Basic data";"basic fuel cost",#N/A,FALSE,"Basic data";"basic o_m",#N/A,FALSE,"Basic data";"basic nox o_m",#N/A,FALSE,"Basic data";"basic env o_m",#N/A,FALSE,"Basic data";"basic corp oh",#N/A,FALSE,"Basic data";"basic oil inv",#N/A,FALSE,"Basic data";"basic prop tax",#N/A,FALSE,"Basic data";"basic summary costs",#N/A,FALSE,"Basic data";"basic gross book value",#N/A,FALSE,"Basic data";"basic cap add",#N/A,FALSE,"Basic data";"basic nox cap add",#N/A,FALSE,"Basic data";"basic other env cap add",#N/A,FALSE,"Basic data";"basic deprec",#N/A,FALSE,"Basic data";"basic decom",#N/A,FALSE,"Basic data";"basic rate base",#N/A,FALSE,"Basic data";"basic summary book value",#N/A,FALSE,"Basic data"}</definedName>
    <definedName name="wrn.Availability." localSheetId="2" hidden="1">{#N/A,#N/A,TRUE,"EngExp1";#N/A,#N/A,TRUE,"EngExp2"}</definedName>
    <definedName name="wrn.Availability." localSheetId="7" hidden="1">{#N/A,#N/A,TRUE,"EngExp1";#N/A,#N/A,TRUE,"EngExp2"}</definedName>
    <definedName name="wrn.Availability." localSheetId="1" hidden="1">{#N/A,#N/A,TRUE,"EngExp1";#N/A,#N/A,TRUE,"EngExp2"}</definedName>
    <definedName name="wrn.Availability." localSheetId="3" hidden="1">{#N/A,#N/A,TRUE,"EngExp1";#N/A,#N/A,TRUE,"EngExp2"}</definedName>
    <definedName name="wrn.Availability." hidden="1">{#N/A,#N/A,TRUE,"EngExp1";#N/A,#N/A,TRUE,"EngExp2"}</definedName>
    <definedName name="wrn.BidCo." localSheetId="2" hidden="1">{#N/A,#N/A,FALSE,"BidCo Assumptions";#N/A,#N/A,FALSE,"Credit Stats";#N/A,#N/A,FALSE,"Bidco Summary";#N/A,#N/A,FALSE,"BIDCO Consolidated"}</definedName>
    <definedName name="wrn.BidCo." localSheetId="7" hidden="1">{#N/A,#N/A,FALSE,"BidCo Assumptions";#N/A,#N/A,FALSE,"Credit Stats";#N/A,#N/A,FALSE,"Bidco Summary";#N/A,#N/A,FALSE,"BIDCO Consolidated"}</definedName>
    <definedName name="wrn.BidCo." localSheetId="1" hidden="1">{#N/A,#N/A,FALSE,"BidCo Assumptions";#N/A,#N/A,FALSE,"Credit Stats";#N/A,#N/A,FALSE,"Bidco Summary";#N/A,#N/A,FALSE,"BIDCO Consolidated"}</definedName>
    <definedName name="wrn.BidCo." localSheetId="3" hidden="1">{#N/A,#N/A,FALSE,"BidCo Assumptions";#N/A,#N/A,FALSE,"Credit Stats";#N/A,#N/A,FALSE,"Bidco Summary";#N/A,#N/A,FALSE,"BIDCO Consolidated"}</definedName>
    <definedName name="wrn.BidCo." hidden="1">{#N/A,#N/A,FALSE,"BidCo Assumptions";#N/A,#N/A,FALSE,"Credit Stats";#N/A,#N/A,FALSE,"Bidco Summary";#N/A,#N/A,FALSE,"BIDCO Consolidated"}</definedName>
    <definedName name="wrn.DCF._.Valuation." localSheetId="2" hidden="1">{"value box",#N/A,TRUE,"DPL Inc. Fin Statements";"unlevered free cash flows",#N/A,TRUE,"DPL Inc. Fin Statements"}</definedName>
    <definedName name="wrn.DCF._.Valuation." localSheetId="7" hidden="1">{"value box",#N/A,TRUE,"DPL Inc. Fin Statements";"unlevered free cash flows",#N/A,TRUE,"DPL Inc. Fin Statements"}</definedName>
    <definedName name="wrn.DCF._.Valuation." localSheetId="1" hidden="1">{"value box",#N/A,TRUE,"DPL Inc. Fin Statements";"unlevered free cash flows",#N/A,TRUE,"DPL Inc. Fin Statements"}</definedName>
    <definedName name="wrn.DCF._.Valuation." localSheetId="3" hidden="1">{"value box",#N/A,TRUE,"DPL Inc. Fin Statements";"unlevered free cash flows",#N/A,TRUE,"DPL Inc. Fin Statements"}</definedName>
    <definedName name="wrn.DCF._.Valuation." hidden="1">{"value box",#N/A,TRUE,"DPL Inc. Fin Statements";"unlevered free cash flows",#N/A,TRUE,"DPL Inc. Fin Statements"}</definedName>
    <definedName name="wrn.Financials." localSheetId="2" hidden="1">{#N/A,#N/A,TRUE,"Income Statement";#N/A,#N/A,TRUE,"Balance Sheet";#N/A,#N/A,TRUE,"Cash Flow"}</definedName>
    <definedName name="wrn.Financials." localSheetId="7" hidden="1">{#N/A,#N/A,TRUE,"Income Statement";#N/A,#N/A,TRUE,"Balance Sheet";#N/A,#N/A,TRUE,"Cash Flow"}</definedName>
    <definedName name="wrn.Financials." localSheetId="1" hidden="1">{#N/A,#N/A,TRUE,"Income Statement";#N/A,#N/A,TRUE,"Balance Sheet";#N/A,#N/A,TRUE,"Cash Flow"}</definedName>
    <definedName name="wrn.Financials." localSheetId="3" hidden="1">{#N/A,#N/A,TRUE,"Income Statement";#N/A,#N/A,TRUE,"Balance Sheet";#N/A,#N/A,TRUE,"Cash Flow"}</definedName>
    <definedName name="wrn.Financials." hidden="1">{#N/A,#N/A,TRUE,"Income Statement";#N/A,#N/A,TRUE,"Balance Sheet";#N/A,#N/A,TRUE,"Cash Flow"}</definedName>
    <definedName name="wrn.full._.report." localSheetId="2"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wrn.full._.report." localSheetId="7"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wrn.full._.report." localSheetId="1"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wrn.full._.report." localSheetId="3"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wrn.full._.report."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wrn.Monthly._.Cash._.Report." localSheetId="2" hidden="1">{"Annual Cash Budget",#N/A,FALSE,"98 Cash";"Running Budget",#N/A,FALSE,"98 Cash";"Actual Cash Flow Summary",#N/A,FALSE,"98 Cash";"Revised Budget",#N/A,FALSE,"98 Cash";"Variances",#N/A,FALSE,"98 Cash";"Cash Distribution Summary",#N/A,FALSE,"98 Cash"}</definedName>
    <definedName name="wrn.Monthly._.Cash._.Report." localSheetId="7" hidden="1">{"Annual Cash Budget",#N/A,FALSE,"98 Cash";"Running Budget",#N/A,FALSE,"98 Cash";"Actual Cash Flow Summary",#N/A,FALSE,"98 Cash";"Revised Budget",#N/A,FALSE,"98 Cash";"Variances",#N/A,FALSE,"98 Cash";"Cash Distribution Summary",#N/A,FALSE,"98 Cash"}</definedName>
    <definedName name="wrn.Monthly._.Cash._.Report." localSheetId="1" hidden="1">{"Annual Cash Budget",#N/A,FALSE,"98 Cash";"Running Budget",#N/A,FALSE,"98 Cash";"Actual Cash Flow Summary",#N/A,FALSE,"98 Cash";"Revised Budget",#N/A,FALSE,"98 Cash";"Variances",#N/A,FALSE,"98 Cash";"Cash Distribution Summary",#N/A,FALSE,"98 Cash"}</definedName>
    <definedName name="wrn.Monthly._.Cash._.Report." localSheetId="3" hidden="1">{"Annual Cash Budget",#N/A,FALSE,"98 Cash";"Running Budget",#N/A,FALSE,"98 Cash";"Actual Cash Flow Summary",#N/A,FALSE,"98 Cash";"Revised Budget",#N/A,FALSE,"98 Cash";"Variances",#N/A,FALSE,"98 Cash";"Cash Distribution Summary",#N/A,FALSE,"98 Cash"}</definedName>
    <definedName name="wrn.Monthly._.Cash._.Report." hidden="1">{"Annual Cash Budget",#N/A,FALSE,"98 Cash";"Running Budget",#N/A,FALSE,"98 Cash";"Actual Cash Flow Summary",#N/A,FALSE,"98 Cash";"Revised Budget",#N/A,FALSE,"98 Cash";"Variances",#N/A,FALSE,"98 Cash";"Cash Distribution Summary",#N/A,FALSE,"98 Cash"}</definedName>
    <definedName name="wrn.Monthly._.GAAP._.Report." localSheetId="2" hidden="1">{"Budgeted Income",#N/A,FALSE,"98 GAAP";"Running Budget Income",#N/A,FALSE,"98 GAAP";"Actual Income",#N/A,FALSE,"98 GAAP";"Updated Budget Income",#N/A,FALSE,"98 GAAP";"Income Variance",#N/A,FALSE,"98 GAAP"}</definedName>
    <definedName name="wrn.Monthly._.GAAP._.Report." localSheetId="7" hidden="1">{"Budgeted Income",#N/A,FALSE,"98 GAAP";"Running Budget Income",#N/A,FALSE,"98 GAAP";"Actual Income",#N/A,FALSE,"98 GAAP";"Updated Budget Income",#N/A,FALSE,"98 GAAP";"Income Variance",#N/A,FALSE,"98 GAAP"}</definedName>
    <definedName name="wrn.Monthly._.GAAP._.Report." localSheetId="1" hidden="1">{"Budgeted Income",#N/A,FALSE,"98 GAAP";"Running Budget Income",#N/A,FALSE,"98 GAAP";"Actual Income",#N/A,FALSE,"98 GAAP";"Updated Budget Income",#N/A,FALSE,"98 GAAP";"Income Variance",#N/A,FALSE,"98 GAAP"}</definedName>
    <definedName name="wrn.Monthly._.GAAP._.Report." localSheetId="3" hidden="1">{"Budgeted Income",#N/A,FALSE,"98 GAAP";"Running Budget Income",#N/A,FALSE,"98 GAAP";"Actual Income",#N/A,FALSE,"98 GAAP";"Updated Budget Income",#N/A,FALSE,"98 GAAP";"Income Variance",#N/A,FALSE,"98 GAAP"}</definedName>
    <definedName name="wrn.Monthly._.GAAP._.Report." hidden="1">{"Budgeted Income",#N/A,FALSE,"98 GAAP";"Running Budget Income",#N/A,FALSE,"98 GAAP";"Actual Income",#N/A,FALSE,"98 GAAP";"Updated Budget Income",#N/A,FALSE,"98 GAAP";"Income Variance",#N/A,FALSE,"98 GAAP"}</definedName>
    <definedName name="wrn.OperMaint1." localSheetId="2" hidden="1">{#N/A,#N/A,TRUE,"General";#N/A,#N/A,TRUE,"Summary";#N/A,#N/A,TRUE,"LaborCost";#N/A,#N/A,TRUE,"OperExp";#N/A,#N/A,TRUE,"MaintExp";#N/A,#N/A,TRUE,"InitExp";#N/A,#N/A,TRUE,"EngExp1";#N/A,#N/A,TRUE,"EOH Graph"}</definedName>
    <definedName name="wrn.OperMaint1." localSheetId="7" hidden="1">{#N/A,#N/A,TRUE,"General";#N/A,#N/A,TRUE,"Summary";#N/A,#N/A,TRUE,"LaborCost";#N/A,#N/A,TRUE,"OperExp";#N/A,#N/A,TRUE,"MaintExp";#N/A,#N/A,TRUE,"InitExp";#N/A,#N/A,TRUE,"EngExp1";#N/A,#N/A,TRUE,"EOH Graph"}</definedName>
    <definedName name="wrn.OperMaint1." localSheetId="1" hidden="1">{#N/A,#N/A,TRUE,"General";#N/A,#N/A,TRUE,"Summary";#N/A,#N/A,TRUE,"LaborCost";#N/A,#N/A,TRUE,"OperExp";#N/A,#N/A,TRUE,"MaintExp";#N/A,#N/A,TRUE,"InitExp";#N/A,#N/A,TRUE,"EngExp1";#N/A,#N/A,TRUE,"EOH Graph"}</definedName>
    <definedName name="wrn.OperMaint1." localSheetId="3" hidden="1">{#N/A,#N/A,TRUE,"General";#N/A,#N/A,TRUE,"Summary";#N/A,#N/A,TRUE,"LaborCost";#N/A,#N/A,TRUE,"OperExp";#N/A,#N/A,TRUE,"MaintExp";#N/A,#N/A,TRUE,"InitExp";#N/A,#N/A,TRUE,"EngExp1";#N/A,#N/A,TRUE,"EOH Graph"}</definedName>
    <definedName name="wrn.OperMaint1." hidden="1">{#N/A,#N/A,TRUE,"General";#N/A,#N/A,TRUE,"Summary";#N/A,#N/A,TRUE,"LaborCost";#N/A,#N/A,TRUE,"OperExp";#N/A,#N/A,TRUE,"MaintExp";#N/A,#N/A,TRUE,"InitExp";#N/A,#N/A,TRUE,"EngExp1";#N/A,#N/A,TRUE,"EOH Graph"}</definedName>
    <definedName name="wrn.OperMaint2." localSheetId="2" hidden="1">{#N/A,#N/A,TRUE,"General";#N/A,#N/A,TRUE,"Summary";#N/A,#N/A,TRUE,"LaborCost";#N/A,#N/A,TRUE,"OperExp";#N/A,#N/A,TRUE,"MaintExp";#N/A,#N/A,TRUE,"InitExp";#N/A,#N/A,TRUE,"EngExp1";#N/A,#N/A,TRUE,"EOH Graph";#N/A,#N/A,TRUE,"EngExp2"}</definedName>
    <definedName name="wrn.OperMaint2." localSheetId="7" hidden="1">{#N/A,#N/A,TRUE,"General";#N/A,#N/A,TRUE,"Summary";#N/A,#N/A,TRUE,"LaborCost";#N/A,#N/A,TRUE,"OperExp";#N/A,#N/A,TRUE,"MaintExp";#N/A,#N/A,TRUE,"InitExp";#N/A,#N/A,TRUE,"EngExp1";#N/A,#N/A,TRUE,"EOH Graph";#N/A,#N/A,TRUE,"EngExp2"}</definedName>
    <definedName name="wrn.OperMaint2." localSheetId="1" hidden="1">{#N/A,#N/A,TRUE,"General";#N/A,#N/A,TRUE,"Summary";#N/A,#N/A,TRUE,"LaborCost";#N/A,#N/A,TRUE,"OperExp";#N/A,#N/A,TRUE,"MaintExp";#N/A,#N/A,TRUE,"InitExp";#N/A,#N/A,TRUE,"EngExp1";#N/A,#N/A,TRUE,"EOH Graph";#N/A,#N/A,TRUE,"EngExp2"}</definedName>
    <definedName name="wrn.OperMaint2." localSheetId="3" hidden="1">{#N/A,#N/A,TRUE,"General";#N/A,#N/A,TRUE,"Summary";#N/A,#N/A,TRUE,"LaborCost";#N/A,#N/A,TRUE,"OperExp";#N/A,#N/A,TRUE,"MaintExp";#N/A,#N/A,TRUE,"InitExp";#N/A,#N/A,TRUE,"EngExp1";#N/A,#N/A,TRUE,"EOH Graph";#N/A,#N/A,TRUE,"EngExp2"}</definedName>
    <definedName name="wrn.OperMaint2." hidden="1">{#N/A,#N/A,TRUE,"General";#N/A,#N/A,TRUE,"Summary";#N/A,#N/A,TRUE,"LaborCost";#N/A,#N/A,TRUE,"OperExp";#N/A,#N/A,TRUE,"MaintExp";#N/A,#N/A,TRUE,"InitExp";#N/A,#N/A,TRUE,"EngExp1";#N/A,#N/A,TRUE,"EOH Graph";#N/A,#N/A,TRUE,"EngExp2"}</definedName>
    <definedName name="wrn.PrintAll." localSheetId="2" hidden="1">{"PA1",#N/A,TRUE,"BORDMW";"pa2",#N/A,TRUE,"BORDMW";"PA3",#N/A,TRUE,"BORDMW";"PA4",#N/A,TRUE,"BORDMW"}</definedName>
    <definedName name="wrn.PrintAll." localSheetId="7" hidden="1">{"PA1",#N/A,TRUE,"BORDMW";"pa2",#N/A,TRUE,"BORDMW";"PA3",#N/A,TRUE,"BORDMW";"PA4",#N/A,TRUE,"BORDMW"}</definedName>
    <definedName name="wrn.PrintAll." localSheetId="1" hidden="1">{"PA1",#N/A,TRUE,"BORDMW";"pa2",#N/A,TRUE,"BORDMW";"PA3",#N/A,TRUE,"BORDMW";"PA4",#N/A,TRUE,"BORDMW"}</definedName>
    <definedName name="wrn.PrintAll." localSheetId="3" hidden="1">{"PA1",#N/A,TRUE,"BORDMW";"pa2",#N/A,TRUE,"BORDMW";"PA3",#N/A,TRUE,"BORDMW";"PA4",#N/A,TRUE,"BORDMW"}</definedName>
    <definedName name="wrn.PrintAll." hidden="1">{"PA1",#N/A,TRUE,"BORDMW";"pa2",#N/A,TRUE,"BORDMW";"PA3",#N/A,TRUE,"BORDMW";"PA4",#N/A,TRUE,"BORDMW"}</definedName>
    <definedName name="wrn.sales." localSheetId="2" hidden="1">{"sales",#N/A,FALSE,"Sales";"sales existing",#N/A,FALSE,"Sales";"sales rd1",#N/A,FALSE,"Sales";"sales rd2",#N/A,FALSE,"Sales"}</definedName>
    <definedName name="wrn.sales." localSheetId="7" hidden="1">{"sales",#N/A,FALSE,"Sales";"sales existing",#N/A,FALSE,"Sales";"sales rd1",#N/A,FALSE,"Sales";"sales rd2",#N/A,FALSE,"Sales"}</definedName>
    <definedName name="wrn.sales." localSheetId="1" hidden="1">{"sales",#N/A,FALSE,"Sales";"sales existing",#N/A,FALSE,"Sales";"sales rd1",#N/A,FALSE,"Sales";"sales rd2",#N/A,FALSE,"Sales"}</definedName>
    <definedName name="wrn.sales." localSheetId="3" hidden="1">{"sales",#N/A,FALSE,"Sales";"sales existing",#N/A,FALSE,"Sales";"sales rd1",#N/A,FALSE,"Sales";"sales rd2",#N/A,FALSE,"Sales"}</definedName>
    <definedName name="wrn.sales." hidden="1">{"sales",#N/A,FALSE,"Sales";"sales existing",#N/A,FALSE,"Sales";"sales rd1",#N/A,FALSE,"Sales";"sales rd2",#N/A,FALSE,"Sales"}</definedName>
    <definedName name="wrn.Wacc." localSheetId="2" hidden="1">{"Area1",#N/A,FALSE,"OREWACC";"Area2",#N/A,FALSE,"OREWACC"}</definedName>
    <definedName name="wrn.Wacc." localSheetId="7" hidden="1">{"Area1",#N/A,FALSE,"OREWACC";"Area2",#N/A,FALSE,"OREWACC"}</definedName>
    <definedName name="wrn.Wacc." localSheetId="1" hidden="1">{"Area1",#N/A,FALSE,"OREWACC";"Area2",#N/A,FALSE,"OREWACC"}</definedName>
    <definedName name="wrn.Wacc." localSheetId="3" hidden="1">{"Area1",#N/A,FALSE,"OREWACC";"Area2",#N/A,FALSE,"OREWACC"}</definedName>
    <definedName name="wrn.Wacc." hidden="1">{"Area1",#N/A,FALSE,"OREWACC";"Area2",#N/A,FALSE,"OREWACC"}</definedName>
    <definedName name="zz" localSheetId="2" hidden="1">[1]Revenue!#REF!</definedName>
    <definedName name="zz" localSheetId="4" hidden="1">[1]Revenue!#REF!</definedName>
    <definedName name="zz" localSheetId="5" hidden="1">[1]Revenue!#REF!</definedName>
    <definedName name="zz" localSheetId="6" hidden="1">[1]Revenue!#REF!</definedName>
    <definedName name="zz" hidden="1">[1]Revenue!#REF!</definedName>
    <definedName name="リスト" localSheetId="2" hidden="1">{#N/A,#N/A,TRUE,"EngExp1";#N/A,#N/A,TRUE,"EngExp2"}</definedName>
    <definedName name="リスト" localSheetId="7" hidden="1">{#N/A,#N/A,TRUE,"EngExp1";#N/A,#N/A,TRUE,"EngExp2"}</definedName>
    <definedName name="リスト" localSheetId="1" hidden="1">{#N/A,#N/A,TRUE,"EngExp1";#N/A,#N/A,TRUE,"EngExp2"}</definedName>
    <definedName name="リスト" localSheetId="3" hidden="1">{#N/A,#N/A,TRUE,"EngExp1";#N/A,#N/A,TRUE,"EngExp2"}</definedName>
    <definedName name="リスト" hidden="1">{#N/A,#N/A,TRUE,"EngExp1";#N/A,#N/A,TRUE,"EngExp2"}</definedName>
    <definedName name="リスト2" localSheetId="2" hidden="1">{#N/A,#N/A,FALSE,"BidCo Assumptions";#N/A,#N/A,FALSE,"Credit Stats";#N/A,#N/A,FALSE,"Bidco Summary";#N/A,#N/A,FALSE,"BIDCO Consolidated"}</definedName>
    <definedName name="リスト2" localSheetId="7" hidden="1">{#N/A,#N/A,FALSE,"BidCo Assumptions";#N/A,#N/A,FALSE,"Credit Stats";#N/A,#N/A,FALSE,"Bidco Summary";#N/A,#N/A,FALSE,"BIDCO Consolidated"}</definedName>
    <definedName name="リスト2" localSheetId="1" hidden="1">{#N/A,#N/A,FALSE,"BidCo Assumptions";#N/A,#N/A,FALSE,"Credit Stats";#N/A,#N/A,FALSE,"Bidco Summary";#N/A,#N/A,FALSE,"BIDCO Consolidated"}</definedName>
    <definedName name="リスト2" localSheetId="3" hidden="1">{#N/A,#N/A,FALSE,"BidCo Assumptions";#N/A,#N/A,FALSE,"Credit Stats";#N/A,#N/A,FALSE,"Bidco Summary";#N/A,#N/A,FALSE,"BIDCO Consolidated"}</definedName>
    <definedName name="リスト2" hidden="1">{#N/A,#N/A,FALSE,"BidCo Assumptions";#N/A,#N/A,FALSE,"Credit Stats";#N/A,#N/A,FALSE,"Bidco Summary";#N/A,#N/A,FALSE,"BIDCO Consolidated"}</definedName>
    <definedName name="最終" localSheetId="2" hidden="1">{"Budgeted Income",#N/A,FALSE,"98 GAAP";"Running Budget Income",#N/A,FALSE,"98 GAAP";"Actual Income",#N/A,FALSE,"98 GAAP";"Updated Budget Income",#N/A,FALSE,"98 GAAP";"Income Variance",#N/A,FALSE,"98 GAAP"}</definedName>
    <definedName name="最終" localSheetId="7" hidden="1">{"Budgeted Income",#N/A,FALSE,"98 GAAP";"Running Budget Income",#N/A,FALSE,"98 GAAP";"Actual Income",#N/A,FALSE,"98 GAAP";"Updated Budget Income",#N/A,FALSE,"98 GAAP";"Income Variance",#N/A,FALSE,"98 GAAP"}</definedName>
    <definedName name="最終" localSheetId="1" hidden="1">{"Budgeted Income",#N/A,FALSE,"98 GAAP";"Running Budget Income",#N/A,FALSE,"98 GAAP";"Actual Income",#N/A,FALSE,"98 GAAP";"Updated Budget Income",#N/A,FALSE,"98 GAAP";"Income Variance",#N/A,FALSE,"98 GAAP"}</definedName>
    <definedName name="最終" localSheetId="3" hidden="1">{"Budgeted Income",#N/A,FALSE,"98 GAAP";"Running Budget Income",#N/A,FALSE,"98 GAAP";"Actual Income",#N/A,FALSE,"98 GAAP";"Updated Budget Income",#N/A,FALSE,"98 GAAP";"Income Variance",#N/A,FALSE,"98 GAAP"}</definedName>
    <definedName name="最終" hidden="1">{"Budgeted Income",#N/A,FALSE,"98 GAAP";"Running Budget Income",#N/A,FALSE,"98 GAAP";"Actual Income",#N/A,FALSE,"98 GAAP";"Updated Budget Income",#N/A,FALSE,"98 GAAP";"Income Variance",#N/A,FALSE,"98 GAAP"}</definedName>
    <definedName name="新" localSheetId="2" hidden="1">{"Budgeted Income",#N/A,FALSE,"98 GAAP";"Running Budget Income",#N/A,FALSE,"98 GAAP";"Actual Income",#N/A,FALSE,"98 GAAP";"Updated Budget Income",#N/A,FALSE,"98 GAAP";"Income Variance",#N/A,FALSE,"98 GAAP"}</definedName>
    <definedName name="新" localSheetId="7" hidden="1">{"Budgeted Income",#N/A,FALSE,"98 GAAP";"Running Budget Income",#N/A,FALSE,"98 GAAP";"Actual Income",#N/A,FALSE,"98 GAAP";"Updated Budget Income",#N/A,FALSE,"98 GAAP";"Income Variance",#N/A,FALSE,"98 GAAP"}</definedName>
    <definedName name="新" localSheetId="1" hidden="1">{"Budgeted Income",#N/A,FALSE,"98 GAAP";"Running Budget Income",#N/A,FALSE,"98 GAAP";"Actual Income",#N/A,FALSE,"98 GAAP";"Updated Budget Income",#N/A,FALSE,"98 GAAP";"Income Variance",#N/A,FALSE,"98 GAAP"}</definedName>
    <definedName name="新" localSheetId="3" hidden="1">{"Budgeted Income",#N/A,FALSE,"98 GAAP";"Running Budget Income",#N/A,FALSE,"98 GAAP";"Actual Income",#N/A,FALSE,"98 GAAP";"Updated Budget Income",#N/A,FALSE,"98 GAAP";"Income Variance",#N/A,FALSE,"98 GAAP"}</definedName>
    <definedName name="新" hidden="1">{"Budgeted Income",#N/A,FALSE,"98 GAAP";"Running Budget Income",#N/A,FALSE,"98 GAAP";"Actual Income",#N/A,FALSE,"98 GAAP";"Updated Budget Income",#N/A,FALSE,"98 GAAP";"Income Variance",#N/A,FALSE,"98 GAAP"}</definedName>
    <definedName name="清算売却" localSheetId="2" hidden="1">#REF!</definedName>
    <definedName name="清算売却" localSheetId="4" hidden="1">#REF!</definedName>
    <definedName name="清算売却" localSheetId="5" hidden="1">#REF!</definedName>
    <definedName name="清算売却" localSheetId="6" hidden="1">#REF!</definedName>
    <definedName name="清算売却" hidden="1">#REF!</definedName>
    <definedName name="清算売却2" localSheetId="2" hidden="1">#REF!</definedName>
    <definedName name="清算売却2" localSheetId="4" hidden="1">#REF!</definedName>
    <definedName name="清算売却2" localSheetId="5" hidden="1">#REF!</definedName>
    <definedName name="清算売却2" localSheetId="6" hidden="1">#REF!</definedName>
    <definedName name="清算売却2" hidden="1">#REF!</definedName>
    <definedName name="清算売却5月29日" localSheetId="2" hidden="1">#REF!</definedName>
    <definedName name="清算売却5月29日" localSheetId="4" hidden="1">#REF!</definedName>
    <definedName name="清算売却5月29日" localSheetId="5" hidden="1">#REF!</definedName>
    <definedName name="清算売却5月29日" localSheetId="6" hidden="1">#REF!</definedName>
    <definedName name="清算売却5月29日" hidden="1">#REF!</definedName>
    <definedName name="直前対比" localSheetId="2" hidden="1">{"Annual Cash Budget",#N/A,FALSE,"98 Cash";"Running Budget",#N/A,FALSE,"98 Cash";"Actual Cash Flow Summary",#N/A,FALSE,"98 Cash";"Revised Budget",#N/A,FALSE,"98 Cash";"Variances",#N/A,FALSE,"98 Cash";"Cash Distribution Summary",#N/A,FALSE,"98 Cash"}</definedName>
    <definedName name="直前対比" localSheetId="7" hidden="1">{"Annual Cash Budget",#N/A,FALSE,"98 Cash";"Running Budget",#N/A,FALSE,"98 Cash";"Actual Cash Flow Summary",#N/A,FALSE,"98 Cash";"Revised Budget",#N/A,FALSE,"98 Cash";"Variances",#N/A,FALSE,"98 Cash";"Cash Distribution Summary",#N/A,FALSE,"98 Cash"}</definedName>
    <definedName name="直前対比" localSheetId="1" hidden="1">{"Annual Cash Budget",#N/A,FALSE,"98 Cash";"Running Budget",#N/A,FALSE,"98 Cash";"Actual Cash Flow Summary",#N/A,FALSE,"98 Cash";"Revised Budget",#N/A,FALSE,"98 Cash";"Variances",#N/A,FALSE,"98 Cash";"Cash Distribution Summary",#N/A,FALSE,"98 Cash"}</definedName>
    <definedName name="直前対比" localSheetId="3" hidden="1">{"Annual Cash Budget",#N/A,FALSE,"98 Cash";"Running Budget",#N/A,FALSE,"98 Cash";"Actual Cash Flow Summary",#N/A,FALSE,"98 Cash";"Revised Budget",#N/A,FALSE,"98 Cash";"Variances",#N/A,FALSE,"98 Cash";"Cash Distribution Summary",#N/A,FALSE,"98 Cash"}</definedName>
    <definedName name="直前対比" hidden="1">{"Annual Cash Budget",#N/A,FALSE,"98 Cash";"Running Budget",#N/A,FALSE,"98 Cash";"Actual Cash Flow Summary",#N/A,FALSE,"98 Cash";"Revised Budget",#N/A,FALSE,"98 Cash";"Variances",#N/A,FALSE,"98 Cash";"Cash Distribution Summary",#N/A,FALSE,"98 Cash"}</definedName>
    <definedName name="変更後" localSheetId="2" hidden="1">#REF!</definedName>
    <definedName name="変更後" localSheetId="4" hidden="1">#REF!</definedName>
    <definedName name="変更後" localSheetId="5" hidden="1">#REF!</definedName>
    <definedName name="変更後" localSheetId="6" hidden="1">#REF!</definedName>
    <definedName name="変更後"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63" i="26" l="1"/>
  <c r="M163" i="26"/>
  <c r="G163" i="26"/>
  <c r="F163" i="26"/>
  <c r="C163" i="26"/>
  <c r="B163" i="26"/>
  <c r="N162" i="26"/>
  <c r="M162" i="26"/>
  <c r="G162" i="26"/>
  <c r="F162" i="26"/>
  <c r="C162" i="26"/>
  <c r="B162" i="26"/>
  <c r="N161" i="26"/>
  <c r="M161" i="26"/>
  <c r="G161" i="26"/>
  <c r="F161" i="26"/>
  <c r="C161" i="26"/>
  <c r="B161" i="26"/>
  <c r="N160" i="26"/>
  <c r="M160" i="26"/>
  <c r="G160" i="26"/>
  <c r="F160" i="26"/>
  <c r="C160" i="26"/>
  <c r="B160" i="26"/>
  <c r="N159" i="26"/>
  <c r="M159" i="26"/>
  <c r="G159" i="26"/>
  <c r="F159" i="26"/>
  <c r="C159" i="26"/>
  <c r="B159" i="26"/>
  <c r="N158" i="26"/>
  <c r="M158" i="26"/>
  <c r="G158" i="26"/>
  <c r="F158" i="26"/>
  <c r="C158" i="26"/>
  <c r="B158" i="26"/>
  <c r="N157" i="26"/>
  <c r="M157" i="26"/>
  <c r="G157" i="26"/>
  <c r="F157" i="26"/>
  <c r="C157" i="26"/>
  <c r="B157" i="26"/>
  <c r="N156" i="26"/>
  <c r="M156" i="26"/>
  <c r="G156" i="26"/>
  <c r="F156" i="26"/>
  <c r="C156" i="26"/>
  <c r="B156" i="26"/>
  <c r="N155" i="26"/>
  <c r="M155" i="26"/>
  <c r="G155" i="26"/>
  <c r="F155" i="26"/>
  <c r="C155" i="26"/>
  <c r="B155" i="26"/>
  <c r="N154" i="26"/>
  <c r="M154" i="26"/>
  <c r="G154" i="26"/>
  <c r="F154" i="26"/>
  <c r="C154" i="26"/>
  <c r="B154" i="26"/>
  <c r="N153" i="26"/>
  <c r="M153" i="26"/>
  <c r="G153" i="26"/>
  <c r="F153" i="26"/>
  <c r="C153" i="26"/>
  <c r="B153" i="26"/>
  <c r="N152" i="26"/>
  <c r="M152" i="26"/>
  <c r="G152" i="26"/>
  <c r="F152" i="26"/>
  <c r="C152" i="26"/>
  <c r="B152" i="26"/>
  <c r="N151" i="26"/>
  <c r="M151" i="26"/>
  <c r="G151" i="26"/>
  <c r="F151" i="26"/>
  <c r="C151" i="26"/>
  <c r="B151" i="26"/>
  <c r="N150" i="26"/>
  <c r="M150" i="26"/>
  <c r="G150" i="26"/>
  <c r="F150" i="26"/>
  <c r="C150" i="26"/>
  <c r="B150" i="26"/>
  <c r="N149" i="26"/>
  <c r="M149" i="26"/>
  <c r="G149" i="26"/>
  <c r="F149" i="26"/>
  <c r="C149" i="26"/>
  <c r="B149" i="26"/>
  <c r="N148" i="26"/>
  <c r="M148" i="26"/>
  <c r="G148" i="26"/>
  <c r="F148" i="26"/>
  <c r="C148" i="26"/>
  <c r="B148" i="26"/>
  <c r="N147" i="26"/>
  <c r="M147" i="26"/>
  <c r="G147" i="26"/>
  <c r="F147" i="26"/>
  <c r="C147" i="26"/>
  <c r="B147" i="26"/>
  <c r="N146" i="26"/>
  <c r="M146" i="26"/>
  <c r="G146" i="26"/>
  <c r="F146" i="26"/>
  <c r="C146" i="26"/>
  <c r="B146" i="26"/>
  <c r="N145" i="26"/>
  <c r="M145" i="26"/>
  <c r="G145" i="26"/>
  <c r="F145" i="26"/>
  <c r="C145" i="26"/>
  <c r="B145" i="26"/>
  <c r="N144" i="26"/>
  <c r="M144" i="26"/>
  <c r="G144" i="26"/>
  <c r="F144" i="26"/>
  <c r="C144" i="26"/>
  <c r="B144" i="26"/>
  <c r="N143" i="26"/>
  <c r="M143" i="26"/>
  <c r="G143" i="26"/>
  <c r="F143" i="26"/>
  <c r="C143" i="26"/>
  <c r="B143" i="26"/>
  <c r="N142" i="26"/>
  <c r="M142" i="26"/>
  <c r="G142" i="26"/>
  <c r="F142" i="26"/>
  <c r="C142" i="26"/>
  <c r="B142" i="26"/>
  <c r="N141" i="26"/>
  <c r="M141" i="26"/>
  <c r="G141" i="26"/>
  <c r="F141" i="26"/>
  <c r="C141" i="26"/>
  <c r="B141" i="26"/>
  <c r="N140" i="26"/>
  <c r="M140" i="26"/>
  <c r="G140" i="26"/>
  <c r="F140" i="26"/>
  <c r="C140" i="26"/>
  <c r="B140" i="26"/>
  <c r="N139" i="26"/>
  <c r="M139" i="26"/>
  <c r="G139" i="26"/>
  <c r="F139" i="26"/>
  <c r="C139" i="26"/>
  <c r="B139" i="26"/>
  <c r="N138" i="26"/>
  <c r="M138" i="26"/>
  <c r="G138" i="26"/>
  <c r="F138" i="26"/>
  <c r="C138" i="26"/>
  <c r="B138" i="26"/>
  <c r="N137" i="26"/>
  <c r="M137" i="26"/>
  <c r="G137" i="26"/>
  <c r="F137" i="26"/>
  <c r="C137" i="26"/>
  <c r="B137" i="26"/>
  <c r="N136" i="26"/>
  <c r="M136" i="26"/>
  <c r="G136" i="26"/>
  <c r="F136" i="26"/>
  <c r="C136" i="26"/>
  <c r="B136" i="26"/>
  <c r="N135" i="26"/>
  <c r="M135" i="26"/>
  <c r="G135" i="26"/>
  <c r="F135" i="26"/>
  <c r="C135" i="26"/>
  <c r="B135" i="26"/>
  <c r="N134" i="26"/>
  <c r="M134" i="26"/>
  <c r="G134" i="26"/>
  <c r="F134" i="26"/>
  <c r="C134" i="26"/>
  <c r="B134" i="26"/>
  <c r="N133" i="26"/>
  <c r="M133" i="26"/>
  <c r="G133" i="26"/>
  <c r="F133" i="26"/>
  <c r="C133" i="26"/>
  <c r="B133" i="26"/>
  <c r="N132" i="26"/>
  <c r="M132" i="26"/>
  <c r="G132" i="26"/>
  <c r="F132" i="26"/>
  <c r="C132" i="26"/>
  <c r="B132" i="26"/>
  <c r="N131" i="26"/>
  <c r="M131" i="26"/>
  <c r="G131" i="26"/>
  <c r="F131" i="26"/>
  <c r="C131" i="26"/>
  <c r="B131" i="26"/>
  <c r="N130" i="26"/>
  <c r="M130" i="26"/>
  <c r="G130" i="26"/>
  <c r="F130" i="26"/>
  <c r="C130" i="26"/>
  <c r="B130" i="26"/>
  <c r="N129" i="26"/>
  <c r="M129" i="26"/>
  <c r="G129" i="26"/>
  <c r="F129" i="26"/>
  <c r="C129" i="26"/>
  <c r="B129" i="26"/>
  <c r="N128" i="26"/>
  <c r="M128" i="26"/>
  <c r="G128" i="26"/>
  <c r="F128" i="26"/>
  <c r="C128" i="26"/>
  <c r="B128" i="26"/>
  <c r="N127" i="26"/>
  <c r="M127" i="26"/>
  <c r="G127" i="26"/>
  <c r="F127" i="26"/>
  <c r="C127" i="26"/>
  <c r="B127" i="26"/>
  <c r="N126" i="26"/>
  <c r="M126" i="26"/>
  <c r="G126" i="26"/>
  <c r="F126" i="26"/>
  <c r="C126" i="26"/>
  <c r="B126" i="26"/>
  <c r="N125" i="26"/>
  <c r="M125" i="26"/>
  <c r="G125" i="26"/>
  <c r="F125" i="26"/>
  <c r="C125" i="26"/>
  <c r="B125" i="26"/>
  <c r="N124" i="26"/>
  <c r="M124" i="26"/>
  <c r="G124" i="26"/>
  <c r="F124" i="26"/>
  <c r="C124" i="26"/>
  <c r="B124" i="26"/>
  <c r="N123" i="26"/>
  <c r="M123" i="26"/>
  <c r="G123" i="26"/>
  <c r="F123" i="26"/>
  <c r="C123" i="26"/>
  <c r="B123" i="26"/>
  <c r="N122" i="26"/>
  <c r="M122" i="26"/>
  <c r="G122" i="26"/>
  <c r="F122" i="26"/>
  <c r="C122" i="26"/>
  <c r="B122" i="26"/>
  <c r="N121" i="26"/>
  <c r="M121" i="26"/>
  <c r="G121" i="26"/>
  <c r="F121" i="26"/>
  <c r="C121" i="26"/>
  <c r="B121" i="26"/>
  <c r="N120" i="26"/>
  <c r="M120" i="26"/>
  <c r="G120" i="26"/>
  <c r="F120" i="26"/>
  <c r="C120" i="26"/>
  <c r="B120" i="26"/>
  <c r="N119" i="26"/>
  <c r="M119" i="26"/>
  <c r="G119" i="26"/>
  <c r="F119" i="26"/>
  <c r="C119" i="26"/>
  <c r="B119" i="26"/>
  <c r="N118" i="26"/>
  <c r="M118" i="26"/>
  <c r="G118" i="26"/>
  <c r="F118" i="26"/>
  <c r="C118" i="26"/>
  <c r="B118" i="26"/>
  <c r="N117" i="26"/>
  <c r="M117" i="26"/>
  <c r="G117" i="26"/>
  <c r="F117" i="26"/>
  <c r="C117" i="26"/>
  <c r="B117" i="26"/>
  <c r="N116" i="26"/>
  <c r="M116" i="26"/>
  <c r="G116" i="26"/>
  <c r="F116" i="26"/>
  <c r="C116" i="26"/>
  <c r="B116" i="26"/>
  <c r="N115" i="26"/>
  <c r="M115" i="26"/>
  <c r="G115" i="26"/>
  <c r="F115" i="26"/>
  <c r="C115" i="26"/>
  <c r="B115" i="26"/>
  <c r="N114" i="26"/>
  <c r="M114" i="26"/>
  <c r="G114" i="26"/>
  <c r="F114" i="26"/>
  <c r="C114" i="26"/>
  <c r="B114" i="26"/>
  <c r="N113" i="26"/>
  <c r="M113" i="26"/>
  <c r="G113" i="26"/>
  <c r="F113" i="26"/>
  <c r="C113" i="26"/>
  <c r="B113" i="26"/>
  <c r="N112" i="26"/>
  <c r="M112" i="26"/>
  <c r="G112" i="26"/>
  <c r="F112" i="26"/>
  <c r="C112" i="26"/>
  <c r="B112" i="26"/>
  <c r="N111" i="26"/>
  <c r="M111" i="26"/>
  <c r="G111" i="26"/>
  <c r="F111" i="26"/>
  <c r="C111" i="26"/>
  <c r="B111" i="26"/>
  <c r="N110" i="26"/>
  <c r="M110" i="26"/>
  <c r="G110" i="26"/>
  <c r="F110" i="26"/>
  <c r="C110" i="26"/>
  <c r="B110" i="26"/>
  <c r="N109" i="26"/>
  <c r="M109" i="26"/>
  <c r="G109" i="26"/>
  <c r="F109" i="26"/>
  <c r="C109" i="26"/>
  <c r="B109" i="26"/>
  <c r="N108" i="26"/>
  <c r="M108" i="26"/>
  <c r="G108" i="26"/>
  <c r="F108" i="26"/>
  <c r="C108" i="26"/>
  <c r="B108" i="26"/>
  <c r="N107" i="26"/>
  <c r="M107" i="26"/>
  <c r="G107" i="26"/>
  <c r="F107" i="26"/>
  <c r="C107" i="26"/>
  <c r="B107" i="26"/>
  <c r="N106" i="26"/>
  <c r="M106" i="26"/>
  <c r="G106" i="26"/>
  <c r="F106" i="26"/>
  <c r="C106" i="26"/>
  <c r="B106" i="26"/>
  <c r="N105" i="26"/>
  <c r="M105" i="26"/>
  <c r="G105" i="26"/>
  <c r="F105" i="26"/>
  <c r="C105" i="26"/>
  <c r="B105" i="26"/>
  <c r="N104" i="26"/>
  <c r="M104" i="26"/>
  <c r="G104" i="26"/>
  <c r="F104" i="26"/>
  <c r="C104" i="26"/>
  <c r="B104" i="26"/>
  <c r="N103" i="26"/>
  <c r="M103" i="26"/>
  <c r="G103" i="26"/>
  <c r="F103" i="26"/>
  <c r="C103" i="26"/>
  <c r="B103" i="26"/>
  <c r="N102" i="26"/>
  <c r="M102" i="26"/>
  <c r="G102" i="26"/>
  <c r="F102" i="26"/>
  <c r="C102" i="26"/>
  <c r="B102" i="26"/>
  <c r="N101" i="26"/>
  <c r="M101" i="26"/>
  <c r="G101" i="26"/>
  <c r="F101" i="26"/>
  <c r="C101" i="26"/>
  <c r="B101" i="26"/>
  <c r="N100" i="26"/>
  <c r="M100" i="26"/>
  <c r="G100" i="26"/>
  <c r="F100" i="26"/>
  <c r="C100" i="26"/>
  <c r="B100" i="26"/>
  <c r="N99" i="26"/>
  <c r="M99" i="26"/>
  <c r="G99" i="26"/>
  <c r="F99" i="26"/>
  <c r="C99" i="26"/>
  <c r="B99" i="26"/>
  <c r="N98" i="26"/>
  <c r="M98" i="26"/>
  <c r="G98" i="26"/>
  <c r="F98" i="26"/>
  <c r="C98" i="26"/>
  <c r="B98" i="26"/>
  <c r="N97" i="26"/>
  <c r="M97" i="26"/>
  <c r="G97" i="26"/>
  <c r="F97" i="26"/>
  <c r="C97" i="26"/>
  <c r="B97" i="26"/>
  <c r="N96" i="26"/>
  <c r="M96" i="26"/>
  <c r="G96" i="26"/>
  <c r="F96" i="26"/>
  <c r="C96" i="26"/>
  <c r="B96" i="26"/>
  <c r="N95" i="26"/>
  <c r="M95" i="26"/>
  <c r="G95" i="26"/>
  <c r="F95" i="26"/>
  <c r="C95" i="26"/>
  <c r="B95" i="26"/>
  <c r="N94" i="26"/>
  <c r="M94" i="26"/>
  <c r="G94" i="26"/>
  <c r="F94" i="26"/>
  <c r="C94" i="26"/>
  <c r="B94" i="26"/>
  <c r="N93" i="26"/>
  <c r="M93" i="26"/>
  <c r="G93" i="26"/>
  <c r="F93" i="26"/>
  <c r="C93" i="26"/>
  <c r="B93" i="26"/>
  <c r="N92" i="26"/>
  <c r="M92" i="26"/>
  <c r="G92" i="26"/>
  <c r="F92" i="26"/>
  <c r="C92" i="26"/>
  <c r="B92" i="26"/>
  <c r="N91" i="26"/>
  <c r="M91" i="26"/>
  <c r="G91" i="26"/>
  <c r="F91" i="26"/>
  <c r="C91" i="26"/>
  <c r="B91" i="26"/>
  <c r="N90" i="26"/>
  <c r="M90" i="26"/>
  <c r="G90" i="26"/>
  <c r="F90" i="26"/>
  <c r="C90" i="26"/>
  <c r="B90" i="26"/>
  <c r="N89" i="26"/>
  <c r="M89" i="26"/>
  <c r="G89" i="26"/>
  <c r="F89" i="26"/>
  <c r="C89" i="26"/>
  <c r="B89" i="26"/>
  <c r="N88" i="26"/>
  <c r="M88" i="26"/>
  <c r="G88" i="26"/>
  <c r="F88" i="26"/>
  <c r="C88" i="26"/>
  <c r="B88" i="26"/>
  <c r="N87" i="26"/>
  <c r="M87" i="26"/>
  <c r="G87" i="26"/>
  <c r="F87" i="26"/>
  <c r="C87" i="26"/>
  <c r="B87" i="26"/>
  <c r="N86" i="26"/>
  <c r="M86" i="26"/>
  <c r="G86" i="26"/>
  <c r="F86" i="26"/>
  <c r="C86" i="26"/>
  <c r="B86" i="26"/>
  <c r="N85" i="26"/>
  <c r="M85" i="26"/>
  <c r="G85" i="26"/>
  <c r="F85" i="26"/>
  <c r="C85" i="26"/>
  <c r="B85" i="26"/>
  <c r="N84" i="26"/>
  <c r="M84" i="26"/>
  <c r="G84" i="26"/>
  <c r="F84" i="26"/>
  <c r="C84" i="26"/>
  <c r="B84" i="26"/>
  <c r="N83" i="26"/>
  <c r="M83" i="26"/>
  <c r="G83" i="26"/>
  <c r="F83" i="26"/>
  <c r="C83" i="26"/>
  <c r="B83" i="26"/>
  <c r="N82" i="26"/>
  <c r="M82" i="26"/>
  <c r="G82" i="26"/>
  <c r="F82" i="26"/>
  <c r="C82" i="26"/>
  <c r="B82" i="26"/>
  <c r="N81" i="26"/>
  <c r="M81" i="26"/>
  <c r="G81" i="26"/>
  <c r="F81" i="26"/>
  <c r="C81" i="26"/>
  <c r="B81" i="26"/>
  <c r="N80" i="26"/>
  <c r="M80" i="26"/>
  <c r="G80" i="26"/>
  <c r="F80" i="26"/>
  <c r="C80" i="26"/>
  <c r="B80" i="26"/>
  <c r="N79" i="26"/>
  <c r="M79" i="26"/>
  <c r="G79" i="26"/>
  <c r="F79" i="26"/>
  <c r="C79" i="26"/>
  <c r="B79" i="26"/>
  <c r="N78" i="26"/>
  <c r="M78" i="26"/>
  <c r="G78" i="26"/>
  <c r="F78" i="26"/>
  <c r="C78" i="26"/>
  <c r="B78" i="26"/>
  <c r="N77" i="26"/>
  <c r="M77" i="26"/>
  <c r="G77" i="26"/>
  <c r="F77" i="26"/>
  <c r="C77" i="26"/>
  <c r="B77" i="26"/>
  <c r="N76" i="26"/>
  <c r="M76" i="26"/>
  <c r="G76" i="26"/>
  <c r="F76" i="26"/>
  <c r="C76" i="26"/>
  <c r="B76" i="26"/>
  <c r="N75" i="26"/>
  <c r="M75" i="26"/>
  <c r="G75" i="26"/>
  <c r="F75" i="26"/>
  <c r="C75" i="26"/>
  <c r="B75" i="26"/>
  <c r="N74" i="26"/>
  <c r="M74" i="26"/>
  <c r="G74" i="26"/>
  <c r="F74" i="26"/>
  <c r="C74" i="26"/>
  <c r="B74" i="26"/>
  <c r="N73" i="26"/>
  <c r="M73" i="26"/>
  <c r="G73" i="26"/>
  <c r="F73" i="26"/>
  <c r="C73" i="26"/>
  <c r="B73" i="26"/>
  <c r="N72" i="26"/>
  <c r="M72" i="26"/>
  <c r="G72" i="26"/>
  <c r="F72" i="26"/>
  <c r="C72" i="26"/>
  <c r="B72" i="26"/>
  <c r="N71" i="26"/>
  <c r="M71" i="26"/>
  <c r="G71" i="26"/>
  <c r="F71" i="26"/>
  <c r="C71" i="26"/>
  <c r="B71" i="26"/>
  <c r="N70" i="26"/>
  <c r="M70" i="26"/>
  <c r="G70" i="26"/>
  <c r="F70" i="26"/>
  <c r="C70" i="26"/>
  <c r="B70" i="26"/>
  <c r="N69" i="26"/>
  <c r="M69" i="26"/>
  <c r="G69" i="26"/>
  <c r="F69" i="26"/>
  <c r="C69" i="26"/>
  <c r="B69" i="26"/>
  <c r="N68" i="26"/>
  <c r="M68" i="26"/>
  <c r="G68" i="26"/>
  <c r="F68" i="26"/>
  <c r="C68" i="26"/>
  <c r="B68" i="26"/>
  <c r="N67" i="26"/>
  <c r="M67" i="26"/>
  <c r="G67" i="26"/>
  <c r="F67" i="26"/>
  <c r="C67" i="26"/>
  <c r="B67" i="26"/>
  <c r="N66" i="26"/>
  <c r="M66" i="26"/>
  <c r="G66" i="26"/>
  <c r="F66" i="26"/>
  <c r="C66" i="26"/>
  <c r="B66" i="26"/>
  <c r="N65" i="26"/>
  <c r="M65" i="26"/>
  <c r="G65" i="26"/>
  <c r="F65" i="26"/>
  <c r="C65" i="26"/>
  <c r="B65" i="26"/>
  <c r="N64" i="26"/>
  <c r="M64" i="26"/>
  <c r="G64" i="26"/>
  <c r="F64" i="26"/>
  <c r="C64" i="26"/>
  <c r="B64" i="26"/>
  <c r="N63" i="26"/>
  <c r="M63" i="26"/>
  <c r="G63" i="26"/>
  <c r="F63" i="26"/>
  <c r="C63" i="26"/>
  <c r="B63" i="26"/>
  <c r="N62" i="26"/>
  <c r="M62" i="26"/>
  <c r="G62" i="26"/>
  <c r="F62" i="26"/>
  <c r="C62" i="26"/>
  <c r="B62" i="26"/>
  <c r="N61" i="26"/>
  <c r="M61" i="26"/>
  <c r="G61" i="26"/>
  <c r="F61" i="26"/>
  <c r="C61" i="26"/>
  <c r="B61" i="26"/>
  <c r="N60" i="26"/>
  <c r="M60" i="26"/>
  <c r="G60" i="26"/>
  <c r="F60" i="26"/>
  <c r="C60" i="26"/>
  <c r="B60" i="26"/>
  <c r="N59" i="26"/>
  <c r="M59" i="26"/>
  <c r="G59" i="26"/>
  <c r="F59" i="26"/>
  <c r="C59" i="26"/>
  <c r="B59" i="26"/>
  <c r="N58" i="26"/>
  <c r="M58" i="26"/>
  <c r="G58" i="26"/>
  <c r="F58" i="26"/>
  <c r="C58" i="26"/>
  <c r="B58" i="26"/>
  <c r="N57" i="26"/>
  <c r="M57" i="26"/>
  <c r="G57" i="26"/>
  <c r="F57" i="26"/>
  <c r="C57" i="26"/>
  <c r="B57" i="26"/>
  <c r="N56" i="26"/>
  <c r="M56" i="26"/>
  <c r="G56" i="26"/>
  <c r="F56" i="26"/>
  <c r="C56" i="26"/>
  <c r="B56" i="26"/>
  <c r="N55" i="26"/>
  <c r="M55" i="26"/>
  <c r="G55" i="26"/>
  <c r="F55" i="26"/>
  <c r="C55" i="26"/>
  <c r="B55" i="26"/>
  <c r="N54" i="26"/>
  <c r="M54" i="26"/>
  <c r="G54" i="26"/>
  <c r="F54" i="26"/>
  <c r="C54" i="26"/>
  <c r="B54" i="26"/>
  <c r="N53" i="26"/>
  <c r="M53" i="26"/>
  <c r="G53" i="26"/>
  <c r="F53" i="26"/>
  <c r="C53" i="26"/>
  <c r="B53" i="26"/>
  <c r="N52" i="26"/>
  <c r="M52" i="26"/>
  <c r="G52" i="26"/>
  <c r="F52" i="26"/>
  <c r="C52" i="26"/>
  <c r="B52" i="26"/>
  <c r="N51" i="26"/>
  <c r="M51" i="26"/>
  <c r="G51" i="26"/>
  <c r="F51" i="26"/>
  <c r="C51" i="26"/>
  <c r="B51" i="26"/>
  <c r="N50" i="26"/>
  <c r="M50" i="26"/>
  <c r="G50" i="26"/>
  <c r="F50" i="26"/>
  <c r="C50" i="26"/>
  <c r="B50" i="26"/>
  <c r="N49" i="26"/>
  <c r="M49" i="26"/>
  <c r="G49" i="26"/>
  <c r="F49" i="26"/>
  <c r="C49" i="26"/>
  <c r="B49" i="26"/>
  <c r="N48" i="26"/>
  <c r="M48" i="26"/>
  <c r="G48" i="26"/>
  <c r="F48" i="26"/>
  <c r="C48" i="26"/>
  <c r="B48" i="26"/>
  <c r="N47" i="26"/>
  <c r="M47" i="26"/>
  <c r="G47" i="26"/>
  <c r="F47" i="26"/>
  <c r="C47" i="26"/>
  <c r="B47" i="26"/>
  <c r="N46" i="26"/>
  <c r="M46" i="26"/>
  <c r="G46" i="26"/>
  <c r="F46" i="26"/>
  <c r="C46" i="26"/>
  <c r="B46" i="26"/>
  <c r="N45" i="26"/>
  <c r="M45" i="26"/>
  <c r="G45" i="26"/>
  <c r="F45" i="26"/>
  <c r="C45" i="26"/>
  <c r="B45" i="26"/>
  <c r="N44" i="26"/>
  <c r="M44" i="26"/>
  <c r="G44" i="26"/>
  <c r="F44" i="26"/>
  <c r="C44" i="26"/>
  <c r="B44" i="26"/>
  <c r="N43" i="26"/>
  <c r="M43" i="26"/>
  <c r="G43" i="26"/>
  <c r="F43" i="26"/>
  <c r="C43" i="26"/>
  <c r="B43" i="26"/>
  <c r="N42" i="26"/>
  <c r="M42" i="26"/>
  <c r="G42" i="26"/>
  <c r="F42" i="26"/>
  <c r="C42" i="26"/>
  <c r="B42" i="26"/>
  <c r="N41" i="26"/>
  <c r="M41" i="26"/>
  <c r="G41" i="26"/>
  <c r="F41" i="26"/>
  <c r="C41" i="26"/>
  <c r="B41" i="26"/>
  <c r="N40" i="26"/>
  <c r="M40" i="26"/>
  <c r="G40" i="26"/>
  <c r="F40" i="26"/>
  <c r="C40" i="26"/>
  <c r="B40" i="26"/>
  <c r="N39" i="26"/>
  <c r="M39" i="26"/>
  <c r="G39" i="26"/>
  <c r="F39" i="26"/>
  <c r="C39" i="26"/>
  <c r="B39" i="26"/>
  <c r="N38" i="26"/>
  <c r="M38" i="26"/>
  <c r="G38" i="26"/>
  <c r="F38" i="26"/>
  <c r="C38" i="26"/>
  <c r="B38" i="26"/>
  <c r="N37" i="26"/>
  <c r="M37" i="26"/>
  <c r="G37" i="26"/>
  <c r="F37" i="26"/>
  <c r="C37" i="26"/>
  <c r="B37" i="26"/>
  <c r="N36" i="26"/>
  <c r="M36" i="26"/>
  <c r="G36" i="26"/>
  <c r="F36" i="26"/>
  <c r="C36" i="26"/>
  <c r="B36" i="26"/>
  <c r="N35" i="26"/>
  <c r="M35" i="26"/>
  <c r="G35" i="26"/>
  <c r="F35" i="26"/>
  <c r="C35" i="26"/>
  <c r="B35" i="26"/>
  <c r="N34" i="26"/>
  <c r="M34" i="26"/>
  <c r="G34" i="26"/>
  <c r="F34" i="26"/>
  <c r="C34" i="26"/>
  <c r="B34" i="26"/>
  <c r="N33" i="26"/>
  <c r="M33" i="26"/>
  <c r="G33" i="26"/>
  <c r="F33" i="26"/>
  <c r="C33" i="26"/>
  <c r="B33" i="26"/>
  <c r="N32" i="26"/>
  <c r="M32" i="26"/>
  <c r="G32" i="26"/>
  <c r="F32" i="26"/>
  <c r="C32" i="26"/>
  <c r="B32" i="26"/>
  <c r="N31" i="26"/>
  <c r="M31" i="26"/>
  <c r="G31" i="26"/>
  <c r="F31" i="26"/>
  <c r="C31" i="26"/>
  <c r="B31" i="26"/>
  <c r="N30" i="26"/>
  <c r="M30" i="26"/>
  <c r="G30" i="26"/>
  <c r="F30" i="26"/>
  <c r="C30" i="26"/>
  <c r="B30" i="26"/>
  <c r="N29" i="26"/>
  <c r="M29" i="26"/>
  <c r="G29" i="26"/>
  <c r="F29" i="26"/>
  <c r="C29" i="26"/>
  <c r="B29" i="26"/>
  <c r="N28" i="26"/>
  <c r="M28" i="26"/>
  <c r="G28" i="26"/>
  <c r="F28" i="26"/>
  <c r="C28" i="26"/>
  <c r="B28" i="26"/>
  <c r="N27" i="26"/>
  <c r="M27" i="26"/>
  <c r="G27" i="26"/>
  <c r="F27" i="26"/>
  <c r="C27" i="26"/>
  <c r="B27" i="26"/>
  <c r="N26" i="26"/>
  <c r="M26" i="26"/>
  <c r="G26" i="26"/>
  <c r="F26" i="26"/>
  <c r="C26" i="26"/>
  <c r="B26" i="26"/>
  <c r="N25" i="26"/>
  <c r="M25" i="26"/>
  <c r="G25" i="26"/>
  <c r="F25" i="26"/>
  <c r="C25" i="26"/>
  <c r="B25" i="26"/>
  <c r="N24" i="26"/>
  <c r="M24" i="26"/>
  <c r="G24" i="26"/>
  <c r="F24" i="26"/>
  <c r="C24" i="26"/>
  <c r="B24" i="26"/>
  <c r="N23" i="26"/>
  <c r="M23" i="26"/>
  <c r="G23" i="26"/>
  <c r="F23" i="26"/>
  <c r="C23" i="26"/>
  <c r="B23" i="26"/>
  <c r="N22" i="26"/>
  <c r="M22" i="26"/>
  <c r="G22" i="26"/>
  <c r="F22" i="26"/>
  <c r="C22" i="26"/>
  <c r="B22" i="26"/>
  <c r="N21" i="26"/>
  <c r="M21" i="26"/>
  <c r="G21" i="26"/>
  <c r="F21" i="26"/>
  <c r="C21" i="26"/>
  <c r="B21" i="26"/>
  <c r="N20" i="26"/>
  <c r="M20" i="26"/>
  <c r="G20" i="26"/>
  <c r="F20" i="26"/>
  <c r="C20" i="26"/>
  <c r="B20" i="26"/>
  <c r="N19" i="26"/>
  <c r="M19" i="26"/>
  <c r="G19" i="26"/>
  <c r="F19" i="26"/>
  <c r="C19" i="26"/>
  <c r="B19" i="26"/>
  <c r="N18" i="26"/>
  <c r="M18" i="26"/>
  <c r="G18" i="26"/>
  <c r="F18" i="26"/>
  <c r="C18" i="26"/>
  <c r="B18" i="26"/>
  <c r="N17" i="26"/>
  <c r="M17" i="26"/>
  <c r="G17" i="26"/>
  <c r="F17" i="26"/>
  <c r="C17" i="26"/>
  <c r="B17" i="26"/>
  <c r="N16" i="26"/>
  <c r="M16" i="26"/>
  <c r="G16" i="26"/>
  <c r="F16" i="26"/>
  <c r="C16" i="26"/>
  <c r="B16" i="26"/>
  <c r="N15" i="26"/>
  <c r="M15" i="26"/>
  <c r="G15" i="26"/>
  <c r="F15" i="26"/>
  <c r="C15" i="26"/>
  <c r="B15" i="26"/>
  <c r="N14" i="26"/>
  <c r="M14" i="26"/>
  <c r="G14" i="26"/>
  <c r="F14" i="26"/>
  <c r="C14" i="26"/>
  <c r="B14" i="26"/>
  <c r="N13" i="26"/>
  <c r="M13" i="26"/>
  <c r="G13" i="26"/>
  <c r="F13" i="26"/>
  <c r="C13" i="26"/>
  <c r="B13" i="26"/>
  <c r="N12" i="26"/>
  <c r="M12" i="26"/>
  <c r="G12" i="26"/>
  <c r="F12" i="26"/>
  <c r="C12" i="26"/>
  <c r="B12" i="26"/>
  <c r="N11" i="26" l="1"/>
  <c r="M11" i="26"/>
  <c r="G11" i="26"/>
  <c r="F11" i="26"/>
  <c r="C11" i="26"/>
  <c r="B11" i="26"/>
  <c r="Q1" i="26"/>
  <c r="N3" i="26"/>
  <c r="J5" i="26"/>
  <c r="J4" i="26"/>
  <c r="J3" i="26"/>
  <c r="D4" i="26"/>
  <c r="D3" i="26"/>
  <c r="C55" i="27"/>
  <c r="C54" i="27"/>
  <c r="C53" i="27"/>
  <c r="C52" i="27"/>
  <c r="C51" i="27"/>
  <c r="C50" i="27"/>
  <c r="C49" i="27"/>
  <c r="C48" i="27"/>
  <c r="C47" i="27"/>
  <c r="C46" i="27"/>
  <c r="C45" i="27"/>
  <c r="C44" i="27"/>
  <c r="C43" i="27"/>
  <c r="C42" i="27"/>
  <c r="C41" i="27"/>
  <c r="C40" i="27"/>
  <c r="C39" i="27"/>
  <c r="C38" i="27"/>
  <c r="C37" i="27"/>
  <c r="C36" i="27"/>
  <c r="C35" i="27"/>
  <c r="C34" i="27"/>
  <c r="C33" i="27"/>
  <c r="C32" i="27"/>
  <c r="C31" i="27"/>
  <c r="C30" i="27"/>
  <c r="C29" i="27"/>
  <c r="C28" i="27"/>
  <c r="C27" i="27"/>
  <c r="C26" i="27"/>
  <c r="C25" i="27"/>
  <c r="C24" i="27"/>
  <c r="C23" i="27"/>
  <c r="C22" i="27"/>
  <c r="C21" i="27"/>
  <c r="C20" i="27"/>
  <c r="C19" i="27"/>
  <c r="C18" i="27"/>
  <c r="C17" i="27"/>
  <c r="C16" i="27"/>
  <c r="C15" i="27"/>
  <c r="C14" i="27"/>
  <c r="C13" i="27"/>
  <c r="C12" i="27"/>
  <c r="C11" i="27"/>
  <c r="C10" i="27"/>
  <c r="C9" i="27"/>
  <c r="C8" i="27"/>
  <c r="C7" i="27"/>
  <c r="C4" i="27"/>
  <c r="M165" i="4" l="1"/>
  <c r="AB1" i="20"/>
  <c r="AB1" i="21"/>
  <c r="AB1" i="22"/>
  <c r="AM8" i="20" l="1"/>
  <c r="P70" i="22" l="1"/>
  <c r="P68" i="22"/>
  <c r="P67" i="22"/>
  <c r="P64" i="22"/>
  <c r="F5" i="25"/>
  <c r="G5" i="25" s="1"/>
  <c r="N5" i="25"/>
  <c r="O5" i="25"/>
  <c r="R5" i="25"/>
  <c r="AB5" i="25" s="1"/>
  <c r="U5" i="25"/>
  <c r="F6" i="25"/>
  <c r="G6" i="25" s="1"/>
  <c r="T5" i="25" s="1"/>
  <c r="N6" i="25"/>
  <c r="O6" i="25"/>
  <c r="R6" i="25"/>
  <c r="AB6" i="25" s="1"/>
  <c r="U6" i="25"/>
  <c r="F7" i="25"/>
  <c r="G7" i="25" s="1"/>
  <c r="N7" i="25"/>
  <c r="O7" i="25"/>
  <c r="R7" i="25"/>
  <c r="AB7" i="25" s="1"/>
  <c r="U7" i="25"/>
  <c r="F8" i="25"/>
  <c r="G8" i="25" s="1"/>
  <c r="N8" i="25"/>
  <c r="O8" i="25"/>
  <c r="R8" i="25"/>
  <c r="AB8" i="25" s="1"/>
  <c r="U8" i="25"/>
  <c r="F9" i="25"/>
  <c r="G9" i="25" s="1"/>
  <c r="N9" i="25"/>
  <c r="O9" i="25"/>
  <c r="Q9" i="25"/>
  <c r="R9" i="25"/>
  <c r="T9" i="25"/>
  <c r="U9" i="25"/>
  <c r="F10" i="25"/>
  <c r="G10" i="25" s="1"/>
  <c r="N10" i="25"/>
  <c r="O10" i="25"/>
  <c r="F11" i="25"/>
  <c r="G11" i="25" s="1"/>
  <c r="N11" i="25"/>
  <c r="O11" i="25"/>
  <c r="F12" i="25"/>
  <c r="G12" i="25" s="1"/>
  <c r="N12" i="25"/>
  <c r="O12" i="25"/>
  <c r="Q12" i="25"/>
  <c r="AA12" i="25" s="1"/>
  <c r="T12" i="25"/>
  <c r="F13" i="25"/>
  <c r="G13" i="25" s="1"/>
  <c r="N13" i="25"/>
  <c r="O13" i="25"/>
  <c r="R13" i="25"/>
  <c r="U13" i="25"/>
  <c r="F14" i="25"/>
  <c r="G14" i="25" s="1"/>
  <c r="N14" i="25"/>
  <c r="O14" i="25"/>
  <c r="R14" i="25"/>
  <c r="AB14" i="25" s="1"/>
  <c r="U14" i="25"/>
  <c r="F15" i="25"/>
  <c r="G15" i="25" s="1"/>
  <c r="N15" i="25"/>
  <c r="O15" i="25"/>
  <c r="F16" i="25"/>
  <c r="G16" i="25" s="1"/>
  <c r="N16" i="25"/>
  <c r="O16" i="25"/>
  <c r="Q16" i="25"/>
  <c r="AA16" i="25" s="1"/>
  <c r="T16" i="25"/>
  <c r="F17" i="25"/>
  <c r="G17" i="25" s="1"/>
  <c r="N17" i="25"/>
  <c r="O17" i="25"/>
  <c r="Q17" i="25"/>
  <c r="T17" i="25"/>
  <c r="F18" i="25"/>
  <c r="G18" i="25" s="1"/>
  <c r="N18" i="25"/>
  <c r="O18" i="25"/>
  <c r="R18" i="25"/>
  <c r="U18" i="25"/>
  <c r="F19" i="25"/>
  <c r="G19" i="25" s="1"/>
  <c r="N19" i="25"/>
  <c r="O19" i="25"/>
  <c r="F20" i="25"/>
  <c r="G20" i="25" s="1"/>
  <c r="N20" i="25"/>
  <c r="O20" i="25"/>
  <c r="F21" i="25"/>
  <c r="G21" i="25" s="1"/>
  <c r="N21" i="25"/>
  <c r="O21" i="25"/>
  <c r="P21" i="25"/>
  <c r="R21" i="25"/>
  <c r="AB21" i="25" s="1"/>
  <c r="S21" i="25"/>
  <c r="U21" i="25"/>
  <c r="F22" i="25"/>
  <c r="G22" i="25" s="1"/>
  <c r="N22" i="25"/>
  <c r="O22" i="25"/>
  <c r="F23" i="25"/>
  <c r="G23" i="25" s="1"/>
  <c r="N23" i="25"/>
  <c r="O23" i="25"/>
  <c r="F24" i="25"/>
  <c r="G24" i="25" s="1"/>
  <c r="N24" i="25"/>
  <c r="O24" i="25"/>
  <c r="P24" i="25"/>
  <c r="X67" i="22" s="1"/>
  <c r="S24" i="25"/>
  <c r="F25" i="25"/>
  <c r="G25" i="25" s="1"/>
  <c r="N25" i="25"/>
  <c r="O25" i="25"/>
  <c r="P25" i="25"/>
  <c r="Z25" i="25" s="1"/>
  <c r="R25" i="25"/>
  <c r="AB25" i="25" s="1"/>
  <c r="S25" i="25"/>
  <c r="U25" i="25"/>
  <c r="F26" i="25"/>
  <c r="G26" i="25" s="1"/>
  <c r="N26" i="25"/>
  <c r="O26" i="25"/>
  <c r="F27" i="25"/>
  <c r="G27" i="25" s="1"/>
  <c r="N27" i="25"/>
  <c r="O27" i="25"/>
  <c r="P27" i="25"/>
  <c r="X70" i="22" s="1"/>
  <c r="S27" i="25"/>
  <c r="F28" i="25"/>
  <c r="G28" i="25" s="1"/>
  <c r="N28" i="25"/>
  <c r="O28" i="25"/>
  <c r="R28" i="25"/>
  <c r="AB28" i="25" s="1"/>
  <c r="U28" i="25"/>
  <c r="F29" i="25"/>
  <c r="G29" i="25" s="1"/>
  <c r="K29" i="25"/>
  <c r="L29" i="25"/>
  <c r="M29" i="25"/>
  <c r="F30" i="25"/>
  <c r="G30" i="25" s="1"/>
  <c r="F31" i="25"/>
  <c r="G31" i="25" s="1"/>
  <c r="F32" i="25"/>
  <c r="G32" i="25" s="1"/>
  <c r="F33" i="25"/>
  <c r="G33" i="25" s="1"/>
  <c r="F34" i="25"/>
  <c r="G34" i="25" s="1"/>
  <c r="F35" i="25"/>
  <c r="G35" i="25" s="1"/>
  <c r="F36" i="25"/>
  <c r="G36" i="25" s="1"/>
  <c r="F37" i="25"/>
  <c r="G37" i="25" s="1"/>
  <c r="F38" i="25"/>
  <c r="G38" i="25" s="1"/>
  <c r="F39" i="25"/>
  <c r="G39" i="25" s="1"/>
  <c r="F40" i="25"/>
  <c r="G40" i="25" s="1"/>
  <c r="F41" i="25"/>
  <c r="G41" i="25" s="1"/>
  <c r="F42" i="25"/>
  <c r="G42" i="25" s="1"/>
  <c r="F43" i="25"/>
  <c r="G43" i="25" s="1"/>
  <c r="F44" i="25"/>
  <c r="G44" i="25" s="1"/>
  <c r="F45" i="25"/>
  <c r="G45" i="25" s="1"/>
  <c r="F46" i="25"/>
  <c r="G46" i="25" s="1"/>
  <c r="F47" i="25"/>
  <c r="G47" i="25" s="1"/>
  <c r="F48" i="25"/>
  <c r="G48" i="25" s="1"/>
  <c r="F49" i="25"/>
  <c r="G49" i="25" s="1"/>
  <c r="F50" i="25"/>
  <c r="G50" i="25" s="1"/>
  <c r="F51" i="25"/>
  <c r="G51" i="25" s="1"/>
  <c r="F52" i="25"/>
  <c r="G52" i="25" s="1"/>
  <c r="F53" i="25"/>
  <c r="G53" i="25" s="1"/>
  <c r="F54" i="25"/>
  <c r="G54" i="25" s="1"/>
  <c r="F55" i="25"/>
  <c r="G55" i="25" s="1"/>
  <c r="F56" i="25"/>
  <c r="G56" i="25" s="1"/>
  <c r="F57" i="25"/>
  <c r="G57" i="25" s="1"/>
  <c r="F58" i="25"/>
  <c r="G58" i="25" s="1"/>
  <c r="F59" i="25"/>
  <c r="G59" i="25" s="1"/>
  <c r="F60" i="25"/>
  <c r="G60" i="25" s="1"/>
  <c r="F61" i="25"/>
  <c r="G61" i="25" s="1"/>
  <c r="F62" i="25"/>
  <c r="G62" i="25" s="1"/>
  <c r="F63" i="25"/>
  <c r="G63" i="25" s="1"/>
  <c r="F64" i="25"/>
  <c r="G64" i="25" s="1"/>
  <c r="F65" i="25"/>
  <c r="G65" i="25" s="1"/>
  <c r="F66" i="25"/>
  <c r="G66" i="25" s="1"/>
  <c r="F67" i="25"/>
  <c r="G67" i="25" s="1"/>
  <c r="F68" i="25"/>
  <c r="G68" i="25" s="1"/>
  <c r="F69" i="25"/>
  <c r="G69" i="25" s="1"/>
  <c r="F70" i="25"/>
  <c r="G70" i="25" s="1"/>
  <c r="F71" i="25"/>
  <c r="G71" i="25" s="1"/>
  <c r="F72" i="25"/>
  <c r="G72" i="25" s="1"/>
  <c r="F73" i="25"/>
  <c r="G73" i="25" s="1"/>
  <c r="F74" i="25"/>
  <c r="G74" i="25" s="1"/>
  <c r="F75" i="25"/>
  <c r="G75" i="25" s="1"/>
  <c r="F76" i="25"/>
  <c r="G76" i="25" s="1"/>
  <c r="F77" i="25"/>
  <c r="G77" i="25" s="1"/>
  <c r="F78" i="25"/>
  <c r="G78" i="25" s="1"/>
  <c r="F79" i="25"/>
  <c r="G79" i="25" s="1"/>
  <c r="F80" i="25"/>
  <c r="G80" i="25" s="1"/>
  <c r="F81" i="25"/>
  <c r="G81" i="25" s="1"/>
  <c r="F82" i="25"/>
  <c r="G82" i="25" s="1"/>
  <c r="F83" i="25"/>
  <c r="G83" i="25" s="1"/>
  <c r="S19" i="25" s="1"/>
  <c r="F84" i="25"/>
  <c r="G84" i="25" s="1"/>
  <c r="F85" i="25"/>
  <c r="G85" i="25" s="1"/>
  <c r="F86" i="25"/>
  <c r="G86" i="25" s="1"/>
  <c r="F87" i="25"/>
  <c r="G87" i="25" s="1"/>
  <c r="F88" i="25"/>
  <c r="G88" i="25" s="1"/>
  <c r="F89" i="25"/>
  <c r="G89" i="25" s="1"/>
  <c r="F90" i="25"/>
  <c r="G90" i="25" s="1"/>
  <c r="F91" i="25"/>
  <c r="G91" i="25" s="1"/>
  <c r="F92" i="25"/>
  <c r="G92" i="25" s="1"/>
  <c r="F93" i="25"/>
  <c r="G93" i="25" s="1"/>
  <c r="F94" i="25"/>
  <c r="G94" i="25" s="1"/>
  <c r="F95" i="25"/>
  <c r="G95" i="25" s="1"/>
  <c r="F96" i="25"/>
  <c r="G96" i="25" s="1"/>
  <c r="F97" i="25"/>
  <c r="G97" i="25" s="1"/>
  <c r="F98" i="25"/>
  <c r="G98" i="25" s="1"/>
  <c r="F99" i="25"/>
  <c r="G99" i="25" s="1"/>
  <c r="F100" i="25"/>
  <c r="G100" i="25" s="1"/>
  <c r="F101" i="25"/>
  <c r="G101" i="25" s="1"/>
  <c r="F102" i="25"/>
  <c r="G102" i="25" s="1"/>
  <c r="F103" i="25"/>
  <c r="G103" i="25" s="1"/>
  <c r="F104" i="25"/>
  <c r="G104" i="25" s="1"/>
  <c r="F105" i="25"/>
  <c r="G105" i="25" s="1"/>
  <c r="F106" i="25"/>
  <c r="G106" i="25" s="1"/>
  <c r="F107" i="25"/>
  <c r="G107" i="25" s="1"/>
  <c r="F108" i="25"/>
  <c r="G108" i="25" s="1"/>
  <c r="F109" i="25"/>
  <c r="G109" i="25" s="1"/>
  <c r="F110" i="25"/>
  <c r="G110" i="25" s="1"/>
  <c r="F111" i="25"/>
  <c r="G111" i="25" s="1"/>
  <c r="F112" i="25"/>
  <c r="G112" i="25" s="1"/>
  <c r="F113" i="25"/>
  <c r="G113" i="25" s="1"/>
  <c r="F114" i="25"/>
  <c r="G114" i="25" s="1"/>
  <c r="F115" i="25"/>
  <c r="G115" i="25" s="1"/>
  <c r="F116" i="25"/>
  <c r="G116" i="25" s="1"/>
  <c r="F117" i="25"/>
  <c r="G117" i="25" s="1"/>
  <c r="F118" i="25"/>
  <c r="G118" i="25" s="1"/>
  <c r="F119" i="25"/>
  <c r="G119" i="25" s="1"/>
  <c r="F120" i="25"/>
  <c r="G120" i="25" s="1"/>
  <c r="F121" i="25"/>
  <c r="G121" i="25" s="1"/>
  <c r="F122" i="25"/>
  <c r="G122" i="25" s="1"/>
  <c r="F123" i="25"/>
  <c r="G123" i="25" s="1"/>
  <c r="F124" i="25"/>
  <c r="G124" i="25" s="1"/>
  <c r="F125" i="25"/>
  <c r="G125" i="25" s="1"/>
  <c r="F126" i="25"/>
  <c r="G126" i="25" s="1"/>
  <c r="F127" i="25"/>
  <c r="G127" i="25" s="1"/>
  <c r="F128" i="25"/>
  <c r="G128" i="25" s="1"/>
  <c r="F129" i="25"/>
  <c r="G129" i="25" s="1"/>
  <c r="F130" i="25"/>
  <c r="G130" i="25" s="1"/>
  <c r="F131" i="25"/>
  <c r="G131" i="25" s="1"/>
  <c r="F132" i="25"/>
  <c r="G132" i="25" s="1"/>
  <c r="F133" i="25"/>
  <c r="G133" i="25" s="1"/>
  <c r="F134" i="25"/>
  <c r="G134" i="25" s="1"/>
  <c r="F135" i="25"/>
  <c r="G135" i="25" s="1"/>
  <c r="F136" i="25"/>
  <c r="G136" i="25" s="1"/>
  <c r="F137" i="25"/>
  <c r="G137" i="25" s="1"/>
  <c r="F138" i="25"/>
  <c r="G138" i="25" s="1"/>
  <c r="F139" i="25"/>
  <c r="G139" i="25" s="1"/>
  <c r="F140" i="25"/>
  <c r="G140" i="25" s="1"/>
  <c r="F141" i="25"/>
  <c r="G141" i="25" s="1"/>
  <c r="F142" i="25"/>
  <c r="G142" i="25" s="1"/>
  <c r="F143" i="25"/>
  <c r="G143" i="25" s="1"/>
  <c r="F144" i="25"/>
  <c r="G144" i="25" s="1"/>
  <c r="F145" i="25"/>
  <c r="G145" i="25" s="1"/>
  <c r="F146" i="25"/>
  <c r="G146" i="25" s="1"/>
  <c r="F147" i="25"/>
  <c r="G147" i="25" s="1"/>
  <c r="F148" i="25"/>
  <c r="G148" i="25" s="1"/>
  <c r="F149" i="25"/>
  <c r="G149" i="25" s="1"/>
  <c r="F150" i="25"/>
  <c r="G150" i="25" s="1"/>
  <c r="F151" i="25"/>
  <c r="G151" i="25" s="1"/>
  <c r="F152" i="25"/>
  <c r="G152" i="25" s="1"/>
  <c r="F153" i="25"/>
  <c r="G153" i="25" s="1"/>
  <c r="F154" i="25"/>
  <c r="G154" i="25" s="1"/>
  <c r="F155" i="25"/>
  <c r="G155" i="25" s="1"/>
  <c r="F156" i="25"/>
  <c r="G156" i="25" s="1"/>
  <c r="F157" i="25"/>
  <c r="G157" i="25" s="1"/>
  <c r="Q5" i="25" l="1"/>
  <c r="X64" i="22"/>
  <c r="Z21" i="25"/>
  <c r="S5" i="25"/>
  <c r="AE18" i="25"/>
  <c r="P5" i="25"/>
  <c r="P48" i="22" s="1"/>
  <c r="T6" i="25"/>
  <c r="AD17" i="25"/>
  <c r="AE13" i="25"/>
  <c r="AE25" i="25"/>
  <c r="AB18" i="25"/>
  <c r="AE14" i="25"/>
  <c r="AE9" i="25"/>
  <c r="X68" i="22"/>
  <c r="S22" i="25"/>
  <c r="AB13" i="25"/>
  <c r="AD9" i="25"/>
  <c r="AC21" i="25"/>
  <c r="AE28" i="25"/>
  <c r="Z24" i="25"/>
  <c r="AE21" i="25"/>
  <c r="P6" i="25"/>
  <c r="S6" i="25"/>
  <c r="AB9" i="25"/>
  <c r="Q18" i="25"/>
  <c r="AA18" i="25" s="1"/>
  <c r="AE5" i="25"/>
  <c r="T7" i="25"/>
  <c r="P7" i="25"/>
  <c r="AD12" i="25"/>
  <c r="AE8" i="25"/>
  <c r="AA9" i="25"/>
  <c r="AE7" i="25"/>
  <c r="AE6" i="25"/>
  <c r="AD16" i="25"/>
  <c r="S7" i="25"/>
  <c r="T27" i="25"/>
  <c r="Q27" i="25"/>
  <c r="V27" i="25" s="1"/>
  <c r="P26" i="25"/>
  <c r="S26" i="25"/>
  <c r="R23" i="25"/>
  <c r="U23" i="25"/>
  <c r="R22" i="25"/>
  <c r="U22" i="25"/>
  <c r="U27" i="25"/>
  <c r="R27" i="25"/>
  <c r="T20" i="25"/>
  <c r="Q20" i="25"/>
  <c r="R19" i="25"/>
  <c r="U19" i="25"/>
  <c r="P17" i="25"/>
  <c r="S17" i="25"/>
  <c r="P28" i="25"/>
  <c r="R20" i="25"/>
  <c r="U20" i="25"/>
  <c r="S20" i="25"/>
  <c r="P20" i="25"/>
  <c r="AB63" i="21" s="1"/>
  <c r="S18" i="25"/>
  <c r="R17" i="25"/>
  <c r="U17" i="25"/>
  <c r="P12" i="25"/>
  <c r="S12" i="25"/>
  <c r="P11" i="25"/>
  <c r="S11" i="25"/>
  <c r="U10" i="25"/>
  <c r="R10" i="25"/>
  <c r="T8" i="25"/>
  <c r="Q8" i="25"/>
  <c r="U24" i="25"/>
  <c r="R24" i="25"/>
  <c r="P22" i="25"/>
  <c r="U16" i="25"/>
  <c r="R16" i="25"/>
  <c r="U15" i="25"/>
  <c r="R15" i="25"/>
  <c r="P15" i="25"/>
  <c r="S15" i="25"/>
  <c r="T14" i="25"/>
  <c r="Q14" i="25"/>
  <c r="T11" i="25"/>
  <c r="Q11" i="25"/>
  <c r="N29" i="25"/>
  <c r="O29" i="25"/>
  <c r="P18" i="25"/>
  <c r="U26" i="25"/>
  <c r="R26" i="25"/>
  <c r="T24" i="25"/>
  <c r="Q24" i="25"/>
  <c r="T28" i="25"/>
  <c r="Q28" i="25"/>
  <c r="AA28" i="25" s="1"/>
  <c r="P23" i="25"/>
  <c r="AB66" i="21" s="1"/>
  <c r="S23" i="25"/>
  <c r="T22" i="25"/>
  <c r="Q22" i="25"/>
  <c r="T21" i="25"/>
  <c r="Q21" i="25"/>
  <c r="V21" i="25" s="1"/>
  <c r="T26" i="25"/>
  <c r="Q26" i="25"/>
  <c r="T25" i="25"/>
  <c r="Q25" i="25"/>
  <c r="Q23" i="25"/>
  <c r="P16" i="25"/>
  <c r="S16" i="25"/>
  <c r="P14" i="25"/>
  <c r="T13" i="25"/>
  <c r="Q13" i="25"/>
  <c r="S28" i="25"/>
  <c r="P10" i="25"/>
  <c r="S10" i="25"/>
  <c r="AC24" i="25"/>
  <c r="S14" i="25"/>
  <c r="Q19" i="25"/>
  <c r="T19" i="25"/>
  <c r="T15" i="25"/>
  <c r="Q15" i="25"/>
  <c r="P13" i="25"/>
  <c r="S13" i="25"/>
  <c r="U12" i="25"/>
  <c r="R12" i="25"/>
  <c r="U11" i="25"/>
  <c r="R11" i="25"/>
  <c r="AC27" i="25"/>
  <c r="T10" i="25"/>
  <c r="Q10" i="25"/>
  <c r="AC25" i="25"/>
  <c r="T23" i="25"/>
  <c r="P19" i="25"/>
  <c r="T18" i="25"/>
  <c r="Z27" i="25"/>
  <c r="P9" i="25"/>
  <c r="P8" i="25"/>
  <c r="S9" i="25"/>
  <c r="S8" i="25"/>
  <c r="AA17" i="25"/>
  <c r="Q7" i="25"/>
  <c r="Q6" i="25"/>
  <c r="AZ71" i="20"/>
  <c r="B71" i="22"/>
  <c r="B70" i="22"/>
  <c r="B69" i="22"/>
  <c r="B68" i="22"/>
  <c r="AB67" i="22"/>
  <c r="B67" i="22"/>
  <c r="B66" i="22"/>
  <c r="B65" i="22"/>
  <c r="B64" i="22"/>
  <c r="B63" i="22"/>
  <c r="B62" i="22"/>
  <c r="B61" i="22"/>
  <c r="B60" i="22"/>
  <c r="B59" i="22"/>
  <c r="B58" i="22"/>
  <c r="B57" i="22"/>
  <c r="B56" i="22"/>
  <c r="B55" i="22"/>
  <c r="B54" i="22"/>
  <c r="B53" i="22"/>
  <c r="B52" i="22"/>
  <c r="B51" i="22"/>
  <c r="B50" i="22"/>
  <c r="B49" i="22"/>
  <c r="B48" i="22"/>
  <c r="AM31" i="22"/>
  <c r="AM30" i="22"/>
  <c r="AM29" i="22"/>
  <c r="AM28" i="22"/>
  <c r="AM27" i="22"/>
  <c r="AM26" i="22"/>
  <c r="AM25" i="22"/>
  <c r="AM24" i="22"/>
  <c r="AM23" i="22"/>
  <c r="AM22" i="22"/>
  <c r="AM21" i="22"/>
  <c r="AM20" i="22"/>
  <c r="AM19" i="22"/>
  <c r="AM18" i="22"/>
  <c r="AM17" i="22"/>
  <c r="AM16" i="22"/>
  <c r="AM15" i="22"/>
  <c r="AM14" i="22"/>
  <c r="AM13" i="22"/>
  <c r="AM12" i="22"/>
  <c r="AM11" i="22"/>
  <c r="AM10" i="22"/>
  <c r="AM9" i="22"/>
  <c r="AM8" i="22"/>
  <c r="B71" i="21"/>
  <c r="B70" i="21"/>
  <c r="B69" i="21"/>
  <c r="B68" i="21"/>
  <c r="AB67" i="21"/>
  <c r="B67" i="21"/>
  <c r="B66" i="21"/>
  <c r="B65" i="21"/>
  <c r="B64" i="21"/>
  <c r="B63" i="21"/>
  <c r="B62" i="21"/>
  <c r="B61" i="21"/>
  <c r="B60" i="21"/>
  <c r="AN59" i="21"/>
  <c r="B59" i="21"/>
  <c r="B58" i="21"/>
  <c r="B57" i="21"/>
  <c r="B56" i="21"/>
  <c r="AN55" i="21"/>
  <c r="B55" i="21"/>
  <c r="B54" i="21"/>
  <c r="B53" i="21"/>
  <c r="AN52" i="21"/>
  <c r="B52" i="21"/>
  <c r="B51" i="21"/>
  <c r="B50" i="21"/>
  <c r="B49" i="21"/>
  <c r="B48" i="21"/>
  <c r="AM31" i="21"/>
  <c r="AM30" i="21"/>
  <c r="AM29" i="21"/>
  <c r="AM28" i="21"/>
  <c r="AM27" i="21"/>
  <c r="AM26" i="21"/>
  <c r="AM25" i="21"/>
  <c r="AM24" i="21"/>
  <c r="AM23" i="21"/>
  <c r="AM22" i="21"/>
  <c r="AM21" i="21"/>
  <c r="AM20" i="21"/>
  <c r="AM19" i="21"/>
  <c r="AM18" i="21"/>
  <c r="AM17" i="21"/>
  <c r="AM16" i="21"/>
  <c r="AM15" i="21"/>
  <c r="AM14" i="21"/>
  <c r="AM13" i="21"/>
  <c r="AM12" i="21"/>
  <c r="AM11" i="21"/>
  <c r="AM10" i="21"/>
  <c r="AM9" i="21"/>
  <c r="AM8" i="21"/>
  <c r="BD31" i="20" l="1"/>
  <c r="BD31" i="21"/>
  <c r="BD21" i="21"/>
  <c r="BD21" i="20"/>
  <c r="AN61" i="21"/>
  <c r="AC5" i="25"/>
  <c r="AB63" i="22"/>
  <c r="Z5" i="25"/>
  <c r="AB66" i="22"/>
  <c r="X48" i="22"/>
  <c r="AC6" i="25"/>
  <c r="W6" i="25"/>
  <c r="AG6" i="25" s="1"/>
  <c r="Z6" i="25"/>
  <c r="AC7" i="25"/>
  <c r="X62" i="22"/>
  <c r="P62" i="22"/>
  <c r="X66" i="22"/>
  <c r="P66" i="22"/>
  <c r="X54" i="22"/>
  <c r="P54" i="22"/>
  <c r="X60" i="22"/>
  <c r="P60" i="22"/>
  <c r="X69" i="22"/>
  <c r="P69" i="22"/>
  <c r="X65" i="22"/>
  <c r="P65" i="22"/>
  <c r="X59" i="22"/>
  <c r="P59" i="22"/>
  <c r="X51" i="22"/>
  <c r="P51" i="22"/>
  <c r="X49" i="22"/>
  <c r="P49" i="22"/>
  <c r="Z7" i="25"/>
  <c r="X50" i="22"/>
  <c r="P50" i="22"/>
  <c r="V6" i="25"/>
  <c r="X6" i="25" s="1"/>
  <c r="AH6" i="25" s="1"/>
  <c r="V7" i="25"/>
  <c r="X7" i="25" s="1"/>
  <c r="AH7" i="25" s="1"/>
  <c r="X52" i="22"/>
  <c r="P52" i="22"/>
  <c r="X56" i="22"/>
  <c r="P56" i="22"/>
  <c r="X53" i="22"/>
  <c r="P53" i="22"/>
  <c r="X57" i="22"/>
  <c r="P57" i="22"/>
  <c r="AF21" i="25"/>
  <c r="X64" i="21"/>
  <c r="P64" i="21"/>
  <c r="X61" i="22"/>
  <c r="P61" i="22"/>
  <c r="X58" i="22"/>
  <c r="P58" i="22"/>
  <c r="AF27" i="25"/>
  <c r="X70" i="21"/>
  <c r="P70" i="21"/>
  <c r="X55" i="22"/>
  <c r="P55" i="22"/>
  <c r="X63" i="22"/>
  <c r="P63" i="22"/>
  <c r="X71" i="22"/>
  <c r="P71" i="22"/>
  <c r="X27" i="25"/>
  <c r="AH27" i="25" s="1"/>
  <c r="AD18" i="25"/>
  <c r="AD7" i="25"/>
  <c r="AA7" i="25"/>
  <c r="V19" i="25"/>
  <c r="Z19" i="25"/>
  <c r="W19" i="25"/>
  <c r="AG19" i="25" s="1"/>
  <c r="AC19" i="25"/>
  <c r="AB12" i="25"/>
  <c r="BH15" i="20" s="1"/>
  <c r="AE12" i="25"/>
  <c r="AD15" i="25"/>
  <c r="AA15" i="25"/>
  <c r="X21" i="25"/>
  <c r="AH21" i="25" s="1"/>
  <c r="V23" i="25"/>
  <c r="X23" i="25" s="1"/>
  <c r="AH23" i="25" s="1"/>
  <c r="Z23" i="25"/>
  <c r="W23" i="25"/>
  <c r="AG23" i="25" s="1"/>
  <c r="AC23" i="25"/>
  <c r="AD14" i="25"/>
  <c r="AA14" i="25"/>
  <c r="AB15" i="25"/>
  <c r="BH18" i="20" s="1"/>
  <c r="AE15" i="25"/>
  <c r="V22" i="25"/>
  <c r="Z22" i="25"/>
  <c r="W22" i="25"/>
  <c r="AG22" i="25" s="1"/>
  <c r="AC22" i="25"/>
  <c r="T29" i="25"/>
  <c r="AE20" i="25"/>
  <c r="AB20" i="25"/>
  <c r="BH23" i="20" s="1"/>
  <c r="AD20" i="25"/>
  <c r="AA20" i="25"/>
  <c r="AD10" i="25"/>
  <c r="AA10" i="25"/>
  <c r="AD19" i="25"/>
  <c r="AA19" i="25"/>
  <c r="AD13" i="25"/>
  <c r="AA13" i="25"/>
  <c r="V16" i="25"/>
  <c r="Z16" i="25"/>
  <c r="AC16" i="25"/>
  <c r="W16" i="25"/>
  <c r="AG16" i="25" s="1"/>
  <c r="AD26" i="25"/>
  <c r="AA26" i="25"/>
  <c r="AD22" i="25"/>
  <c r="AA22" i="25"/>
  <c r="AD28" i="25"/>
  <c r="AB26" i="25"/>
  <c r="BH29" i="20" s="1"/>
  <c r="AE26" i="25"/>
  <c r="AB24" i="25"/>
  <c r="BH27" i="20" s="1"/>
  <c r="AE24" i="25"/>
  <c r="AB10" i="25"/>
  <c r="BH13" i="20" s="1"/>
  <c r="AE10" i="25"/>
  <c r="R29" i="25"/>
  <c r="AC11" i="25"/>
  <c r="V11" i="25"/>
  <c r="Z11" i="25"/>
  <c r="W11" i="25"/>
  <c r="AG11" i="25" s="1"/>
  <c r="AB17" i="25"/>
  <c r="BH20" i="20" s="1"/>
  <c r="AE17" i="25"/>
  <c r="V20" i="25"/>
  <c r="Z20" i="25"/>
  <c r="AC20" i="25"/>
  <c r="W20" i="25"/>
  <c r="AG20" i="25" s="1"/>
  <c r="AC28" i="25"/>
  <c r="V28" i="25"/>
  <c r="Z28" i="25"/>
  <c r="W28" i="25"/>
  <c r="AG28" i="25" s="1"/>
  <c r="V17" i="25"/>
  <c r="Z17" i="25"/>
  <c r="W17" i="25"/>
  <c r="AG17" i="25" s="1"/>
  <c r="AC17" i="25"/>
  <c r="AE22" i="25"/>
  <c r="AB22" i="25"/>
  <c r="BH25" i="20" s="1"/>
  <c r="AC26" i="25"/>
  <c r="V26" i="25"/>
  <c r="Z26" i="25"/>
  <c r="W26" i="25"/>
  <c r="AG26" i="25" s="1"/>
  <c r="AC8" i="25"/>
  <c r="V8" i="25"/>
  <c r="Z8" i="25"/>
  <c r="W8" i="25"/>
  <c r="AG8" i="25" s="1"/>
  <c r="P29" i="25"/>
  <c r="AD23" i="25"/>
  <c r="AA23" i="25"/>
  <c r="AD11" i="25"/>
  <c r="AA11" i="25"/>
  <c r="AB16" i="25"/>
  <c r="BH19" i="20" s="1"/>
  <c r="AE16" i="25"/>
  <c r="U29" i="25"/>
  <c r="AB27" i="25"/>
  <c r="BH30" i="20" s="1"/>
  <c r="AE27" i="25"/>
  <c r="AD27" i="25"/>
  <c r="W27" i="25"/>
  <c r="AA27" i="25"/>
  <c r="S29" i="25"/>
  <c r="AD5" i="25"/>
  <c r="Q29" i="25"/>
  <c r="W5" i="25"/>
  <c r="AA5" i="25"/>
  <c r="V5" i="25"/>
  <c r="W7" i="25"/>
  <c r="AB11" i="25"/>
  <c r="BH14" i="20" s="1"/>
  <c r="AE11" i="25"/>
  <c r="AD6" i="25"/>
  <c r="AA6" i="25"/>
  <c r="AC9" i="25"/>
  <c r="V9" i="25"/>
  <c r="Z9" i="25"/>
  <c r="W9" i="25"/>
  <c r="AG9" i="25" s="1"/>
  <c r="AC13" i="25"/>
  <c r="V13" i="25"/>
  <c r="Z13" i="25"/>
  <c r="W13" i="25"/>
  <c r="AG13" i="25" s="1"/>
  <c r="AC10" i="25"/>
  <c r="V10" i="25"/>
  <c r="Z10" i="25"/>
  <c r="W10" i="25"/>
  <c r="AG10" i="25" s="1"/>
  <c r="AC14" i="25"/>
  <c r="V14" i="25"/>
  <c r="Z14" i="25"/>
  <c r="W14" i="25"/>
  <c r="AG14" i="25" s="1"/>
  <c r="V25" i="25"/>
  <c r="AD25" i="25"/>
  <c r="AA25" i="25"/>
  <c r="W25" i="25"/>
  <c r="AD21" i="25"/>
  <c r="AA21" i="25"/>
  <c r="W21" i="25"/>
  <c r="AG21" i="25" s="1"/>
  <c r="V24" i="25"/>
  <c r="AD24" i="25"/>
  <c r="AA24" i="25"/>
  <c r="W24" i="25"/>
  <c r="V18" i="25"/>
  <c r="Z18" i="25"/>
  <c r="W18" i="25"/>
  <c r="AG18" i="25" s="1"/>
  <c r="AC18" i="25"/>
  <c r="AC15" i="25"/>
  <c r="V15" i="25"/>
  <c r="Z15" i="25"/>
  <c r="W15" i="25"/>
  <c r="AG15" i="25" s="1"/>
  <c r="AD8" i="25"/>
  <c r="AA8" i="25"/>
  <c r="AC12" i="25"/>
  <c r="V12" i="25"/>
  <c r="Z12" i="25"/>
  <c r="W12" i="25"/>
  <c r="AG12" i="25" s="1"/>
  <c r="AB19" i="25"/>
  <c r="BH22" i="20" s="1"/>
  <c r="AE19" i="25"/>
  <c r="AB23" i="25"/>
  <c r="BH26" i="20" s="1"/>
  <c r="AE23" i="25"/>
  <c r="AB69" i="22"/>
  <c r="AB71" i="20"/>
  <c r="AB69" i="21"/>
  <c r="AB71" i="21"/>
  <c r="AB71" i="22"/>
  <c r="AZ67" i="20"/>
  <c r="AZ64" i="20"/>
  <c r="AZ62" i="20"/>
  <c r="AZ57" i="20"/>
  <c r="AZ56" i="20"/>
  <c r="AZ51" i="20"/>
  <c r="AZ50" i="20"/>
  <c r="AZ49" i="20"/>
  <c r="AZ48" i="20"/>
  <c r="AN61" i="20"/>
  <c r="AN59" i="20"/>
  <c r="AN55" i="20"/>
  <c r="AN52" i="20"/>
  <c r="AB69" i="20"/>
  <c r="AB67" i="20"/>
  <c r="AB66" i="20"/>
  <c r="AB63" i="20"/>
  <c r="BD27" i="21" l="1"/>
  <c r="BD27" i="20"/>
  <c r="BD28" i="20"/>
  <c r="BD28" i="21"/>
  <c r="AZ12" i="20"/>
  <c r="AZ12" i="21"/>
  <c r="AZ12" i="22"/>
  <c r="BD26" i="21"/>
  <c r="BD26" i="20"/>
  <c r="BD17" i="20"/>
  <c r="BD17" i="21"/>
  <c r="AZ8" i="20"/>
  <c r="AZ8" i="21"/>
  <c r="AZ8" i="22"/>
  <c r="BD29" i="21"/>
  <c r="BD29" i="20"/>
  <c r="BD22" i="20"/>
  <c r="BD22" i="21"/>
  <c r="AZ15" i="20"/>
  <c r="AZ15" i="21"/>
  <c r="AZ15" i="22"/>
  <c r="BD9" i="20"/>
  <c r="BD9" i="21"/>
  <c r="BD13" i="21"/>
  <c r="BD13" i="20"/>
  <c r="AZ9" i="20"/>
  <c r="AZ9" i="21"/>
  <c r="AZ9" i="22"/>
  <c r="AZ13" i="20"/>
  <c r="AZ13" i="21"/>
  <c r="AZ13" i="22"/>
  <c r="AZ29" i="20"/>
  <c r="AZ29" i="21"/>
  <c r="AZ29" i="22"/>
  <c r="AZ11" i="21"/>
  <c r="AZ11" i="20"/>
  <c r="AZ11" i="22"/>
  <c r="AZ14" i="20"/>
  <c r="AZ14" i="21"/>
  <c r="AZ14" i="22"/>
  <c r="AZ25" i="20"/>
  <c r="AZ25" i="21"/>
  <c r="AZ25" i="22"/>
  <c r="BD24" i="21"/>
  <c r="BD24" i="20"/>
  <c r="AZ19" i="21"/>
  <c r="AZ19" i="20"/>
  <c r="AZ19" i="22"/>
  <c r="BD23" i="20"/>
  <c r="BD23" i="21"/>
  <c r="AZ22" i="21"/>
  <c r="AZ22" i="20"/>
  <c r="AZ22" i="22"/>
  <c r="AZ31" i="20"/>
  <c r="AZ31" i="21"/>
  <c r="AZ31" i="22"/>
  <c r="BD11" i="21"/>
  <c r="BD11" i="20"/>
  <c r="AZ21" i="20"/>
  <c r="AZ21" i="21"/>
  <c r="AZ21" i="22"/>
  <c r="BD30" i="21"/>
  <c r="BD30" i="20"/>
  <c r="BD14" i="20"/>
  <c r="BD14" i="21"/>
  <c r="AZ18" i="20"/>
  <c r="AZ18" i="21"/>
  <c r="AZ18" i="22"/>
  <c r="AZ17" i="21"/>
  <c r="AZ17" i="20"/>
  <c r="AZ17" i="22"/>
  <c r="AZ16" i="20"/>
  <c r="AZ16" i="21"/>
  <c r="AZ16" i="22"/>
  <c r="AZ26" i="20"/>
  <c r="AZ26" i="21"/>
  <c r="AZ26" i="22"/>
  <c r="AZ20" i="20"/>
  <c r="AZ20" i="21"/>
  <c r="AZ20" i="22"/>
  <c r="AZ23" i="20"/>
  <c r="AZ23" i="21"/>
  <c r="AZ23" i="22"/>
  <c r="BD25" i="20"/>
  <c r="BD25" i="21"/>
  <c r="BD16" i="21"/>
  <c r="BD16" i="20"/>
  <c r="BD18" i="21"/>
  <c r="BD18" i="20"/>
  <c r="BD10" i="21"/>
  <c r="BD10" i="20"/>
  <c r="AZ10" i="20"/>
  <c r="AZ10" i="21"/>
  <c r="AZ10" i="22"/>
  <c r="Y6" i="25"/>
  <c r="AI6" i="25" s="1"/>
  <c r="Y26" i="25"/>
  <c r="AI26" i="25" s="1"/>
  <c r="Y20" i="25"/>
  <c r="AI20" i="25" s="1"/>
  <c r="Y14" i="25"/>
  <c r="AI14" i="25" s="1"/>
  <c r="AF15" i="25"/>
  <c r="X58" i="21"/>
  <c r="P58" i="21"/>
  <c r="AF26" i="25"/>
  <c r="P69" i="21"/>
  <c r="X69" i="21"/>
  <c r="AF7" i="25"/>
  <c r="X50" i="21"/>
  <c r="P50" i="21"/>
  <c r="AF10" i="25"/>
  <c r="P53" i="21"/>
  <c r="X53" i="21"/>
  <c r="AF17" i="25"/>
  <c r="X60" i="21"/>
  <c r="P60" i="21"/>
  <c r="AF20" i="25"/>
  <c r="P63" i="21"/>
  <c r="X63" i="21"/>
  <c r="AF22" i="25"/>
  <c r="P65" i="21"/>
  <c r="X65" i="21"/>
  <c r="AF23" i="25"/>
  <c r="X66" i="21"/>
  <c r="P66" i="21"/>
  <c r="AF8" i="25"/>
  <c r="P51" i="21"/>
  <c r="X51" i="21"/>
  <c r="AF11" i="25"/>
  <c r="X54" i="21"/>
  <c r="P54" i="21"/>
  <c r="AF19" i="25"/>
  <c r="X62" i="21"/>
  <c r="P62" i="21"/>
  <c r="P67" i="21"/>
  <c r="X67" i="21"/>
  <c r="AF14" i="25"/>
  <c r="P57" i="21"/>
  <c r="X57" i="21"/>
  <c r="X48" i="21"/>
  <c r="P48" i="21"/>
  <c r="X72" i="22"/>
  <c r="P72" i="22"/>
  <c r="X19" i="25"/>
  <c r="AH19" i="25" s="1"/>
  <c r="AF6" i="25"/>
  <c r="P49" i="21"/>
  <c r="X49" i="21"/>
  <c r="AF18" i="25"/>
  <c r="P61" i="21"/>
  <c r="X61" i="21"/>
  <c r="AF13" i="25"/>
  <c r="X56" i="21"/>
  <c r="P56" i="21"/>
  <c r="AF16" i="25"/>
  <c r="P59" i="21"/>
  <c r="X59" i="21"/>
  <c r="AF12" i="25"/>
  <c r="P55" i="21"/>
  <c r="X55" i="21"/>
  <c r="Y23" i="25"/>
  <c r="AI23" i="25" s="1"/>
  <c r="X68" i="21"/>
  <c r="P68" i="21"/>
  <c r="AF9" i="25"/>
  <c r="X52" i="21"/>
  <c r="P52" i="21"/>
  <c r="AF28" i="25"/>
  <c r="P71" i="21"/>
  <c r="X71" i="21"/>
  <c r="X11" i="25"/>
  <c r="AH11" i="25" s="1"/>
  <c r="X9" i="25"/>
  <c r="AH9" i="25" s="1"/>
  <c r="X20" i="25"/>
  <c r="AH20" i="25" s="1"/>
  <c r="Y13" i="25"/>
  <c r="AI13" i="25" s="1"/>
  <c r="X12" i="25"/>
  <c r="AH12" i="25" s="1"/>
  <c r="Y15" i="25"/>
  <c r="AI15" i="25" s="1"/>
  <c r="X22" i="25"/>
  <c r="AH22" i="25" s="1"/>
  <c r="Y10" i="25"/>
  <c r="AI10" i="25" s="1"/>
  <c r="Y28" i="25"/>
  <c r="AI28" i="25" s="1"/>
  <c r="AG7" i="25"/>
  <c r="Y7" i="25"/>
  <c r="AI7" i="25" s="1"/>
  <c r="AF24" i="25"/>
  <c r="X24" i="25"/>
  <c r="AH24" i="25" s="1"/>
  <c r="AF5" i="25"/>
  <c r="V29" i="25"/>
  <c r="X5" i="25"/>
  <c r="Y18" i="25"/>
  <c r="AI18" i="25" s="1"/>
  <c r="X15" i="25"/>
  <c r="AH15" i="25" s="1"/>
  <c r="X14" i="25"/>
  <c r="AH14" i="25" s="1"/>
  <c r="AE29" i="25"/>
  <c r="AB29" i="25"/>
  <c r="X26" i="25"/>
  <c r="AH26" i="25" s="1"/>
  <c r="X17" i="25"/>
  <c r="AH17" i="25" s="1"/>
  <c r="Y11" i="25"/>
  <c r="AI11" i="25" s="1"/>
  <c r="X28" i="25"/>
  <c r="AH28" i="25" s="1"/>
  <c r="AC29" i="25"/>
  <c r="Z29" i="25"/>
  <c r="AG24" i="25"/>
  <c r="Y24" i="25"/>
  <c r="AI24" i="25" s="1"/>
  <c r="AF25" i="25"/>
  <c r="X25" i="25"/>
  <c r="AH25" i="25" s="1"/>
  <c r="AG27" i="25"/>
  <c r="Y27" i="25"/>
  <c r="AI27" i="25" s="1"/>
  <c r="X18" i="25"/>
  <c r="AH18" i="25" s="1"/>
  <c r="Y16" i="25"/>
  <c r="AI16" i="25" s="1"/>
  <c r="Y8" i="25"/>
  <c r="AI8" i="25" s="1"/>
  <c r="Y22" i="25"/>
  <c r="AI22" i="25" s="1"/>
  <c r="AD29" i="25"/>
  <c r="AA29" i="25"/>
  <c r="Y17" i="25"/>
  <c r="AI17" i="25" s="1"/>
  <c r="Y21" i="25"/>
  <c r="AI21" i="25" s="1"/>
  <c r="AG25" i="25"/>
  <c r="Y25" i="25"/>
  <c r="AI25" i="25" s="1"/>
  <c r="AG5" i="25"/>
  <c r="W29" i="25"/>
  <c r="AG29" i="25" s="1"/>
  <c r="Y5" i="25"/>
  <c r="Y9" i="25"/>
  <c r="AI9" i="25" s="1"/>
  <c r="Y12" i="25"/>
  <c r="AI12" i="25" s="1"/>
  <c r="X10" i="25"/>
  <c r="AH10" i="25" s="1"/>
  <c r="X13" i="25"/>
  <c r="AH13" i="25" s="1"/>
  <c r="X16" i="25"/>
  <c r="AH16" i="25" s="1"/>
  <c r="X8" i="25"/>
  <c r="AH8" i="25" s="1"/>
  <c r="Y19" i="25"/>
  <c r="AI19" i="25" s="1"/>
  <c r="BH71" i="20"/>
  <c r="BH67" i="20"/>
  <c r="BH64" i="20"/>
  <c r="BH24" i="20" s="1"/>
  <c r="BH62" i="20"/>
  <c r="BH57" i="20"/>
  <c r="BH17" i="20" s="1"/>
  <c r="BH56" i="20"/>
  <c r="BH16" i="20" s="1"/>
  <c r="BH51" i="20"/>
  <c r="BH11" i="20" s="1"/>
  <c r="BH50" i="20"/>
  <c r="BH10" i="20" s="1"/>
  <c r="BH49" i="20"/>
  <c r="BH9" i="20" s="1"/>
  <c r="BH48" i="20"/>
  <c r="BH8" i="20" s="1"/>
  <c r="AF29" i="25" l="1"/>
  <c r="X72" i="21"/>
  <c r="P72" i="21"/>
  <c r="AH5" i="25"/>
  <c r="X29" i="25"/>
  <c r="AH29" i="25" s="1"/>
  <c r="Y29" i="25"/>
  <c r="AI29" i="25" s="1"/>
  <c r="AI5" i="25"/>
  <c r="AV61" i="21"/>
  <c r="AV61" i="20"/>
  <c r="AJ66" i="22"/>
  <c r="AJ66" i="21"/>
  <c r="AJ66" i="20"/>
  <c r="AJ71" i="20"/>
  <c r="AJ71" i="22"/>
  <c r="AJ71" i="21"/>
  <c r="AJ67" i="21"/>
  <c r="AZ27" i="21" s="1"/>
  <c r="AJ67" i="22"/>
  <c r="AZ27" i="22" s="1"/>
  <c r="AJ67" i="20"/>
  <c r="AZ27" i="20" s="1"/>
  <c r="AJ63" i="21"/>
  <c r="AJ63" i="22"/>
  <c r="AJ63" i="20"/>
  <c r="AV52" i="21"/>
  <c r="BD12" i="21" s="1"/>
  <c r="AV52" i="20"/>
  <c r="BD12" i="20" s="1"/>
  <c r="AV59" i="21"/>
  <c r="BD19" i="21" s="1"/>
  <c r="AV59" i="20"/>
  <c r="BD19" i="20" s="1"/>
  <c r="AJ69" i="21"/>
  <c r="AJ69" i="22"/>
  <c r="AJ69" i="20"/>
  <c r="BH31" i="20"/>
  <c r="B71" i="20"/>
  <c r="B70" i="20"/>
  <c r="B69" i="20"/>
  <c r="B68" i="20"/>
  <c r="B67" i="20"/>
  <c r="B66" i="20"/>
  <c r="B65" i="20"/>
  <c r="B64" i="20"/>
  <c r="B63" i="20"/>
  <c r="B62" i="20"/>
  <c r="B61" i="20"/>
  <c r="B60" i="20"/>
  <c r="B59" i="20"/>
  <c r="B58" i="20"/>
  <c r="B57" i="20"/>
  <c r="B56" i="20"/>
  <c r="B55" i="20"/>
  <c r="B54" i="20"/>
  <c r="B53" i="20"/>
  <c r="B52" i="20"/>
  <c r="B51" i="20"/>
  <c r="B50" i="20"/>
  <c r="B49" i="20"/>
  <c r="B48" i="20"/>
  <c r="AM31" i="20"/>
  <c r="AM30" i="20"/>
  <c r="AM29" i="20"/>
  <c r="AM28" i="20"/>
  <c r="AM27" i="20"/>
  <c r="AM26" i="20"/>
  <c r="AM25" i="20"/>
  <c r="AM24" i="20"/>
  <c r="AM23" i="20"/>
  <c r="AM22" i="20"/>
  <c r="AM21" i="20"/>
  <c r="AM20" i="20"/>
  <c r="AM19" i="20"/>
  <c r="AM18" i="20"/>
  <c r="AM17" i="20"/>
  <c r="AM16" i="20"/>
  <c r="AM15" i="20"/>
  <c r="AM14" i="20"/>
  <c r="AM13" i="20"/>
  <c r="AM12" i="20"/>
  <c r="AM11" i="20"/>
  <c r="AM10" i="20"/>
  <c r="AM9" i="20"/>
  <c r="M164" i="4" l="1"/>
  <c r="M167" i="4" s="1"/>
  <c r="AJ48" i="22" l="1"/>
  <c r="AV55" i="21" l="1"/>
  <c r="BD15" i="21" s="1"/>
  <c r="AV55" i="20"/>
  <c r="BD15" i="20" s="1"/>
  <c r="AB48" i="20"/>
  <c r="AJ48" i="20"/>
  <c r="AJ48" i="21"/>
  <c r="AB48" i="22"/>
  <c r="AB48" i="21"/>
  <c r="AN62" i="21"/>
  <c r="AV62" i="21"/>
  <c r="AV62" i="20"/>
  <c r="AN62" i="20"/>
  <c r="AB64" i="21"/>
  <c r="AB64" i="22"/>
  <c r="AJ64" i="22"/>
  <c r="AZ24" i="22" s="1"/>
  <c r="AJ64" i="21"/>
  <c r="AZ24" i="21" s="1"/>
  <c r="AJ64" i="20"/>
  <c r="AZ24" i="20" s="1"/>
  <c r="AB64" i="20"/>
  <c r="AV53" i="21"/>
  <c r="AN53" i="21"/>
  <c r="AV53" i="20"/>
  <c r="AN53" i="20"/>
  <c r="BH59" i="20"/>
  <c r="AZ59" i="20"/>
  <c r="AV60" i="21"/>
  <c r="BD20" i="21" s="1"/>
  <c r="AN60" i="21"/>
  <c r="AV60" i="20"/>
  <c r="BD20" i="20" s="1"/>
  <c r="AN60" i="20"/>
  <c r="AN66" i="21"/>
  <c r="AV66" i="21"/>
  <c r="AV66" i="20"/>
  <c r="AN66" i="20"/>
  <c r="BH61" i="20"/>
  <c r="BH21" i="20" s="1"/>
  <c r="AZ61" i="20"/>
  <c r="BH58" i="20"/>
  <c r="AZ58" i="20"/>
  <c r="BH69" i="20"/>
  <c r="AZ69" i="20"/>
  <c r="BH63" i="20"/>
  <c r="AZ63" i="20"/>
  <c r="BH54" i="20"/>
  <c r="AZ54" i="20"/>
  <c r="AN58" i="21"/>
  <c r="AV58" i="21"/>
  <c r="AV58" i="20"/>
  <c r="AN58" i="20"/>
  <c r="AV64" i="21"/>
  <c r="AN64" i="21"/>
  <c r="AV64" i="20"/>
  <c r="AN64" i="20"/>
  <c r="BH55" i="20"/>
  <c r="AZ55" i="20"/>
  <c r="AV48" i="21"/>
  <c r="BD8" i="21" s="1"/>
  <c r="AN48" i="21"/>
  <c r="AV48" i="20"/>
  <c r="BD8" i="20" s="1"/>
  <c r="AN48" i="20"/>
  <c r="AV56" i="21"/>
  <c r="AN56" i="21"/>
  <c r="AV56" i="20"/>
  <c r="AN56" i="20"/>
  <c r="AJ65" i="21"/>
  <c r="AJ65" i="22"/>
  <c r="AB65" i="21"/>
  <c r="AB65" i="22"/>
  <c r="AB65" i="20"/>
  <c r="AJ65" i="20"/>
  <c r="AB55" i="22"/>
  <c r="AJ55" i="21"/>
  <c r="AJ55" i="22"/>
  <c r="AB55" i="21"/>
  <c r="AB55" i="20"/>
  <c r="AJ55" i="20"/>
  <c r="AJ62" i="22"/>
  <c r="AB62" i="22"/>
  <c r="AJ62" i="21"/>
  <c r="AB62" i="21"/>
  <c r="AJ62" i="20"/>
  <c r="AB62" i="20"/>
  <c r="AB60" i="21"/>
  <c r="AJ60" i="22"/>
  <c r="AB60" i="22"/>
  <c r="AJ60" i="21"/>
  <c r="AJ60" i="20"/>
  <c r="AB60" i="20"/>
  <c r="AJ70" i="22"/>
  <c r="AZ30" i="22" s="1"/>
  <c r="AB70" i="22"/>
  <c r="AJ70" i="21"/>
  <c r="AZ30" i="21" s="1"/>
  <c r="AB70" i="21"/>
  <c r="AJ70" i="20"/>
  <c r="AZ30" i="20" s="1"/>
  <c r="AB70" i="20"/>
  <c r="AJ49" i="22"/>
  <c r="AB49" i="21"/>
  <c r="AB49" i="22"/>
  <c r="AJ49" i="21"/>
  <c r="AB49" i="20"/>
  <c r="AJ49" i="20"/>
  <c r="AV49" i="21"/>
  <c r="AN49" i="21"/>
  <c r="AV49" i="20"/>
  <c r="AN49" i="20"/>
  <c r="BH60" i="20"/>
  <c r="AZ60" i="20"/>
  <c r="BH52" i="20"/>
  <c r="BH12" i="20" s="1"/>
  <c r="AZ52" i="20"/>
  <c r="AB51" i="22"/>
  <c r="AJ51" i="21"/>
  <c r="AB51" i="21"/>
  <c r="AJ51" i="22"/>
  <c r="AB51" i="20"/>
  <c r="AJ51" i="20"/>
  <c r="AV63" i="21"/>
  <c r="AN63" i="21"/>
  <c r="AV63" i="20"/>
  <c r="AN63" i="20"/>
  <c r="BH53" i="20"/>
  <c r="AZ53" i="20"/>
  <c r="AJ53" i="22"/>
  <c r="AB53" i="21"/>
  <c r="AB53" i="22"/>
  <c r="AJ53" i="21"/>
  <c r="AB53" i="20"/>
  <c r="AJ53" i="20"/>
  <c r="AJ52" i="22"/>
  <c r="AB52" i="22"/>
  <c r="AJ52" i="21"/>
  <c r="AB52" i="21"/>
  <c r="AJ52" i="20"/>
  <c r="AB52" i="20"/>
  <c r="AV65" i="21"/>
  <c r="AN65" i="21"/>
  <c r="AV65" i="20"/>
  <c r="AN65" i="20"/>
  <c r="AV54" i="21"/>
  <c r="AN54" i="21"/>
  <c r="AV54" i="20"/>
  <c r="AN54" i="20"/>
  <c r="AJ54" i="22"/>
  <c r="AB54" i="22"/>
  <c r="AJ54" i="21"/>
  <c r="AB54" i="21"/>
  <c r="AJ54" i="20"/>
  <c r="AB54" i="20"/>
  <c r="BH65" i="20"/>
  <c r="AZ65" i="20"/>
  <c r="AB68" i="21"/>
  <c r="AB68" i="22"/>
  <c r="AJ68" i="22"/>
  <c r="AZ28" i="22" s="1"/>
  <c r="AJ68" i="21"/>
  <c r="AZ28" i="21" s="1"/>
  <c r="AJ68" i="20"/>
  <c r="AZ28" i="20" s="1"/>
  <c r="AB68" i="20"/>
  <c r="AN71" i="20"/>
  <c r="AV71" i="21"/>
  <c r="AV71" i="20"/>
  <c r="AN71" i="21"/>
  <c r="AN51" i="21"/>
  <c r="AV51" i="21"/>
  <c r="AV51" i="20"/>
  <c r="AN51" i="20"/>
  <c r="AJ57" i="22"/>
  <c r="AB57" i="21"/>
  <c r="AB57" i="22"/>
  <c r="AJ57" i="21"/>
  <c r="AB57" i="20"/>
  <c r="AJ57" i="20"/>
  <c r="AV67" i="21"/>
  <c r="AN67" i="21"/>
  <c r="AV67" i="20"/>
  <c r="AN67" i="20"/>
  <c r="AB56" i="22"/>
  <c r="AJ56" i="22"/>
  <c r="AJ56" i="21"/>
  <c r="AB56" i="21"/>
  <c r="AJ56" i="20"/>
  <c r="AB56" i="20"/>
  <c r="BH66" i="20"/>
  <c r="AZ66" i="20"/>
  <c r="AV69" i="21"/>
  <c r="AN69" i="21"/>
  <c r="AV69" i="20"/>
  <c r="AN69" i="20"/>
  <c r="AJ58" i="22"/>
  <c r="AB58" i="22"/>
  <c r="AJ58" i="21"/>
  <c r="AB58" i="21"/>
  <c r="AJ58" i="20"/>
  <c r="AB58" i="20"/>
  <c r="AV50" i="21"/>
  <c r="AN50" i="21"/>
  <c r="AV50" i="20"/>
  <c r="AN50" i="20"/>
  <c r="AJ61" i="21"/>
  <c r="AJ61" i="22"/>
  <c r="AB61" i="21"/>
  <c r="AB61" i="22"/>
  <c r="AB61" i="20"/>
  <c r="AJ61" i="20"/>
  <c r="AV68" i="21"/>
  <c r="AN68" i="21"/>
  <c r="AV68" i="20"/>
  <c r="AN68" i="20"/>
  <c r="AB59" i="22"/>
  <c r="AJ59" i="22"/>
  <c r="AJ59" i="21"/>
  <c r="AB59" i="21"/>
  <c r="AB59" i="20"/>
  <c r="AJ59" i="20"/>
  <c r="AN70" i="21"/>
  <c r="AV70" i="21"/>
  <c r="AV70" i="20"/>
  <c r="AN70" i="20"/>
  <c r="BH70" i="20"/>
  <c r="AZ70" i="20"/>
  <c r="BH68" i="20"/>
  <c r="BH28" i="20" s="1"/>
  <c r="AZ68" i="20"/>
  <c r="AV57" i="21"/>
  <c r="AN57" i="21"/>
  <c r="AV57" i="20"/>
  <c r="AN57" i="20"/>
  <c r="AJ50" i="22"/>
  <c r="AB50" i="22"/>
  <c r="AJ50" i="21"/>
  <c r="AB50" i="21"/>
  <c r="AJ50" i="20"/>
  <c r="AB50" i="20"/>
  <c r="X52" i="20" l="1"/>
  <c r="P52" i="20"/>
  <c r="X69" i="20"/>
  <c r="P69" i="20"/>
  <c r="X67" i="20"/>
  <c r="P67" i="20"/>
  <c r="X65" i="20"/>
  <c r="P65" i="20"/>
  <c r="X68" i="20"/>
  <c r="P68" i="20"/>
  <c r="X66" i="20"/>
  <c r="P66" i="20"/>
  <c r="X58" i="20"/>
  <c r="P58" i="20"/>
  <c r="X56" i="20"/>
  <c r="P56" i="20"/>
  <c r="X60" i="20"/>
  <c r="P60" i="20"/>
  <c r="X50" i="20"/>
  <c r="P50" i="20"/>
  <c r="P71" i="20"/>
  <c r="X71" i="20"/>
  <c r="X63" i="20"/>
  <c r="P63" i="20"/>
  <c r="X61" i="20"/>
  <c r="P61" i="20"/>
  <c r="X53" i="20"/>
  <c r="P53" i="20"/>
  <c r="X48" i="20"/>
  <c r="P48" i="20"/>
  <c r="AB72" i="22"/>
  <c r="AJ72" i="21"/>
  <c r="AJ72" i="22"/>
  <c r="AB72" i="21"/>
  <c r="AJ72" i="20"/>
  <c r="AB72" i="20"/>
  <c r="AV72" i="21"/>
  <c r="AN72" i="21"/>
  <c r="AV72" i="20"/>
  <c r="AN72" i="20"/>
  <c r="X64" i="20"/>
  <c r="P64" i="20"/>
  <c r="X62" i="20"/>
  <c r="P62" i="20"/>
  <c r="X51" i="20"/>
  <c r="P51" i="20"/>
  <c r="X59" i="20"/>
  <c r="P59" i="20"/>
  <c r="X49" i="20"/>
  <c r="P49" i="20"/>
  <c r="X57" i="20"/>
  <c r="P57" i="20"/>
  <c r="X55" i="20"/>
  <c r="P55" i="20"/>
  <c r="X70" i="20"/>
  <c r="P70" i="20"/>
  <c r="BE3" i="20"/>
  <c r="BH72" i="20"/>
  <c r="AZ72" i="20"/>
  <c r="X54" i="20"/>
  <c r="P54" i="20"/>
  <c r="M3" i="20" l="1"/>
  <c r="X72" i="20"/>
  <c r="P72" i="20"/>
  <c r="M3" i="22"/>
  <c r="AG3" i="22"/>
  <c r="AG3" i="21"/>
  <c r="AG3" i="20"/>
  <c r="AS3" i="21"/>
  <c r="AS3" i="20"/>
  <c r="M3"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9" authorId="0" shapeId="0" xr:uid="{00000000-0006-0000-0000-000001000000}">
      <text>
        <r>
          <rPr>
            <b/>
            <sz val="9"/>
            <color indexed="81"/>
            <rFont val="Tahoma"/>
            <family val="2"/>
          </rPr>
          <t xml:space="preserve">[Reference]
When it is unclear who is in charge of answering within the organization, use this as reference information when deciding the person in charge.
</t>
        </r>
        <r>
          <rPr>
            <sz val="9"/>
            <color indexed="81"/>
            <rFont val="Tahoma"/>
            <family val="2"/>
          </rPr>
          <t>Functions of the areas in charge are assumed to be as follows.
(For each requirement, the name of the area in charge (function) considered to be responsible for implementation is described as reference information.)
&lt;Name of the area in charge (function)&gt;</t>
        </r>
        <r>
          <rPr>
            <b/>
            <sz val="9"/>
            <color indexed="81"/>
            <rFont val="Tahoma"/>
            <family val="2"/>
          </rPr>
          <t xml:space="preserve">
(1) Information security
</t>
        </r>
        <r>
          <rPr>
            <sz val="9"/>
            <color indexed="81"/>
            <rFont val="Tahoma"/>
            <family val="2"/>
          </rPr>
          <t xml:space="preserve">Responsible for </t>
        </r>
        <r>
          <rPr>
            <b/>
            <sz val="9"/>
            <color indexed="81"/>
            <rFont val="Tahoma"/>
            <family val="2"/>
          </rPr>
          <t>formulating and disseminating policies and various security rules</t>
        </r>
        <r>
          <rPr>
            <sz val="9"/>
            <color indexed="81"/>
            <rFont val="Tahoma"/>
            <family val="2"/>
          </rPr>
          <t xml:space="preserve"> for the promotion of security activities throughout the organization</t>
        </r>
        <r>
          <rPr>
            <b/>
            <sz val="9"/>
            <color indexed="81"/>
            <rFont val="Tahoma"/>
            <family val="2"/>
          </rPr>
          <t xml:space="preserve">
(2) IT
</t>
        </r>
        <r>
          <rPr>
            <sz val="9"/>
            <color indexed="81"/>
            <rFont val="Tahoma"/>
            <family val="2"/>
          </rPr>
          <t xml:space="preserve">Responsible for </t>
        </r>
        <r>
          <rPr>
            <b/>
            <sz val="9"/>
            <color indexed="81"/>
            <rFont val="Tahoma"/>
            <family val="2"/>
          </rPr>
          <t>managing information devices and systems</t>
        </r>
        <r>
          <rPr>
            <sz val="9"/>
            <color indexed="81"/>
            <rFont val="Tahoma"/>
            <family val="2"/>
          </rPr>
          <t xml:space="preserve">, as well as </t>
        </r>
        <r>
          <rPr>
            <b/>
            <sz val="9"/>
            <color indexed="81"/>
            <rFont val="Tahoma"/>
            <family val="2"/>
          </rPr>
          <t>implementing and applying the appropriate security measures</t>
        </r>
        <r>
          <rPr>
            <sz val="9"/>
            <color indexed="81"/>
            <rFont val="Tahoma"/>
            <family val="2"/>
          </rPr>
          <t xml:space="preserve"> for those devices/systems</t>
        </r>
        <r>
          <rPr>
            <b/>
            <sz val="9"/>
            <color indexed="81"/>
            <rFont val="Tahoma"/>
            <family val="2"/>
          </rPr>
          <t xml:space="preserve">
(3) Legal
</t>
        </r>
        <r>
          <rPr>
            <sz val="9"/>
            <color indexed="81"/>
            <rFont val="Tahoma"/>
            <family val="2"/>
          </rPr>
          <t xml:space="preserve">Responsible for </t>
        </r>
        <r>
          <rPr>
            <b/>
            <sz val="9"/>
            <color indexed="81"/>
            <rFont val="Tahoma"/>
            <family val="2"/>
          </rPr>
          <t>formulating rules within the organization</t>
        </r>
        <r>
          <rPr>
            <sz val="9"/>
            <color indexed="81"/>
            <rFont val="Tahoma"/>
            <family val="2"/>
          </rPr>
          <t xml:space="preserve"> and managing the various contracts with partner companies </t>
        </r>
        <r>
          <rPr>
            <b/>
            <sz val="9"/>
            <color indexed="81"/>
            <rFont val="Tahoma"/>
            <family val="2"/>
          </rPr>
          <t>based on the laws and regulations</t>
        </r>
        <r>
          <rPr>
            <sz val="9"/>
            <color indexed="81"/>
            <rFont val="Tahoma"/>
            <family val="2"/>
          </rPr>
          <t xml:space="preserve"> regarding confidential and personal information</t>
        </r>
        <r>
          <rPr>
            <b/>
            <sz val="9"/>
            <color indexed="81"/>
            <rFont val="Tahoma"/>
            <family val="2"/>
          </rPr>
          <t xml:space="preserve">
(4) Purchasing/procurement
</t>
        </r>
        <r>
          <rPr>
            <sz val="9"/>
            <color indexed="81"/>
            <rFont val="Tahoma"/>
            <family val="2"/>
          </rPr>
          <t>Responsible for understanding the flow of assets to be protected by the organization in the supply chain, and</t>
        </r>
        <r>
          <rPr>
            <b/>
            <sz val="9"/>
            <color indexed="81"/>
            <rFont val="Tahoma"/>
            <family val="2"/>
          </rPr>
          <t xml:space="preserve"> managing the state of security measures taken by partner companies
(5) Personnel
</t>
        </r>
        <r>
          <rPr>
            <sz val="9"/>
            <color indexed="81"/>
            <rFont val="Tahoma"/>
            <family val="2"/>
          </rPr>
          <t xml:space="preserve">Responsible for implementing the various security measures associated with </t>
        </r>
        <r>
          <rPr>
            <b/>
            <sz val="9"/>
            <color indexed="81"/>
            <rFont val="Tahoma"/>
            <family val="2"/>
          </rPr>
          <t xml:space="preserve">joining or exiting the company, as well as at the end of contract periods
(6) Risk
</t>
        </r>
        <r>
          <rPr>
            <sz val="9"/>
            <color indexed="81"/>
            <rFont val="Tahoma"/>
            <family val="2"/>
          </rPr>
          <t xml:space="preserve">Responsible for </t>
        </r>
        <r>
          <rPr>
            <b/>
            <sz val="9"/>
            <color indexed="81"/>
            <rFont val="Tahoma"/>
            <family val="2"/>
          </rPr>
          <t>assessing security-related risks</t>
        </r>
        <r>
          <rPr>
            <sz val="9"/>
            <color indexed="81"/>
            <rFont val="Tahoma"/>
            <family val="2"/>
          </rPr>
          <t xml:space="preserve"> for the entire organization, as well as </t>
        </r>
        <r>
          <rPr>
            <b/>
            <sz val="9"/>
            <color indexed="81"/>
            <rFont val="Tahoma"/>
            <family val="2"/>
          </rPr>
          <t xml:space="preserve">formulating and reviewing business continuity plans
(7) General affairs
</t>
        </r>
        <r>
          <rPr>
            <sz val="9"/>
            <color indexed="81"/>
            <rFont val="Tahoma"/>
            <family val="2"/>
          </rPr>
          <t xml:space="preserve">Responsible for </t>
        </r>
        <r>
          <rPr>
            <b/>
            <sz val="9"/>
            <color indexed="81"/>
            <rFont val="Tahoma"/>
            <family val="2"/>
          </rPr>
          <t>formulating the rules for entering and exiting</t>
        </r>
        <r>
          <rPr>
            <sz val="9"/>
            <color indexed="81"/>
            <rFont val="Tahoma"/>
            <family val="2"/>
          </rPr>
          <t xml:space="preserve"> company locations, as well as </t>
        </r>
        <r>
          <rPr>
            <b/>
            <sz val="9"/>
            <color indexed="81"/>
            <rFont val="Tahoma"/>
            <family val="2"/>
          </rPr>
          <t>formulating and applying the security rules while within a location</t>
        </r>
      </text>
    </comment>
    <comment ref="M9" authorId="0" shapeId="0" xr:uid="{00000000-0006-0000-0000-000002000000}">
      <text>
        <r>
          <rPr>
            <b/>
            <sz val="9"/>
            <color indexed="81"/>
            <rFont val="Tahoma"/>
            <family val="2"/>
          </rPr>
          <t>Enter the evaluation results and the basis of the evaluation for each achievement condition.</t>
        </r>
      </text>
    </comment>
    <comment ref="O9" authorId="0" shapeId="0" xr:uid="{00000000-0006-0000-0000-000003000000}">
      <text>
        <r>
          <rPr>
            <b/>
            <sz val="9"/>
            <color indexed="81"/>
            <rFont val="Tahoma"/>
            <family val="2"/>
          </rPr>
          <t xml:space="preserve">No entry required.
(Cells are colored according to achievement condition assessment.)
</t>
        </r>
      </text>
    </comment>
  </commentList>
</comments>
</file>

<file path=xl/sharedStrings.xml><?xml version="1.0" encoding="utf-8"?>
<sst xmlns="http://schemas.openxmlformats.org/spreadsheetml/2006/main" count="2458" uniqueCount="968">
  <si>
    <t>Automobile Industry Security Checklist (V2.1)</t>
    <phoneticPr fontId="8"/>
  </si>
  <si>
    <t>Japan Automobile Manufacturers Association, Inc.
Japan Auto Parts Industries Association</t>
    <phoneticPr fontId="8"/>
  </si>
  <si>
    <t>Ver.</t>
    <phoneticPr fontId="8"/>
  </si>
  <si>
    <t>Company Name</t>
    <phoneticPr fontId="8"/>
  </si>
  <si>
    <r>
      <rPr>
        <sz val="18"/>
        <rFont val="Meiryo UI"/>
        <family val="3"/>
        <charset val="128"/>
      </rPr>
      <t>●●</t>
    </r>
    <r>
      <rPr>
        <sz val="18"/>
        <rFont val="Arial"/>
        <family val="2"/>
      </rPr>
      <t xml:space="preserve"> Co., Ltd.</t>
    </r>
  </si>
  <si>
    <t>Assessment Scope</t>
  </si>
  <si>
    <t>Select from the pull-down menu</t>
  </si>
  <si>
    <t>Target Level</t>
  </si>
  <si>
    <t>Company Category</t>
  </si>
  <si>
    <t>Company Number of Employees</t>
  </si>
  <si>
    <t>If you need to replace a submitted checklist or add a checklist share, please select Replace.</t>
    <phoneticPr fontId="8"/>
  </si>
  <si>
    <t>New</t>
  </si>
  <si>
    <t>Enter the implementation level of each condition(s) for achievement in the “Assessment of Condition(s) for Achievement” field. Also, enter the status of measures in the "Basis for Assessment” field.</t>
    <phoneticPr fontId="8"/>
  </si>
  <si>
    <t>Classification</t>
  </si>
  <si>
    <t>Label</t>
  </si>
  <si>
    <t>Objective</t>
  </si>
  <si>
    <t>Requirement</t>
  </si>
  <si>
    <t>No.</t>
  </si>
  <si>
    <t>Level</t>
  </si>
  <si>
    <t>Condition(s) for Achievement</t>
  </si>
  <si>
    <t>Achievement Criteria</t>
  </si>
  <si>
    <r>
      <rPr>
        <b/>
        <sz val="16"/>
        <color rgb="FF000000"/>
        <rFont val="Arial"/>
        <family val="2"/>
      </rPr>
      <t>Examples at Other Companies</t>
    </r>
    <r>
      <rPr>
        <sz val="16"/>
        <color rgb="FF000000"/>
        <rFont val="Arial"/>
        <family val="2"/>
      </rPr>
      <t xml:space="preserve">
(Listed below are reference cases. Full compliance with these is not a requirement.)</t>
    </r>
  </si>
  <si>
    <t>Target</t>
  </si>
  <si>
    <r>
      <rPr>
        <b/>
        <sz val="16"/>
        <color theme="1"/>
        <rFont val="Arial"/>
        <family val="2"/>
      </rPr>
      <t>Area in Charge</t>
    </r>
    <r>
      <rPr>
        <sz val="16"/>
        <color theme="1"/>
        <rFont val="Arial"/>
        <family val="2"/>
      </rPr>
      <t xml:space="preserve">
(Reference information when considering respondents)</t>
    </r>
  </si>
  <si>
    <t>Assessment Results</t>
  </si>
  <si>
    <t>Response Status</t>
  </si>
  <si>
    <t>Measure requirement ID for
METI CPSF requirement</t>
  </si>
  <si>
    <t>Assessment of Condition(s)
for Achievement</t>
  </si>
  <si>
    <r>
      <t xml:space="preserve">Basis for Assessment
</t>
    </r>
    <r>
      <rPr>
        <sz val="16"/>
        <rFont val="Segoe UI Symbol"/>
        <family val="3"/>
      </rPr>
      <t>■</t>
    </r>
    <r>
      <rPr>
        <sz val="16"/>
        <rFont val="Arial"/>
        <family val="2"/>
      </rPr>
      <t xml:space="preserve"> Measures complete (2 points): Regulation name, adopted system/year of its establishment, revision and adoption
</t>
    </r>
    <r>
      <rPr>
        <sz val="16"/>
        <rFont val="Segoe UI Symbol"/>
        <family val="3"/>
      </rPr>
      <t>■</t>
    </r>
    <r>
      <rPr>
        <sz val="16"/>
        <rFont val="Arial"/>
        <family val="2"/>
      </rPr>
      <t xml:space="preserve"> Measures underway (1 point): Current status and scheduled completion period
</t>
    </r>
    <r>
      <rPr>
        <sz val="16"/>
        <rFont val="Segoe UI Symbol"/>
        <family val="3"/>
      </rPr>
      <t>■</t>
    </r>
    <r>
      <rPr>
        <sz val="16"/>
        <rFont val="Arial"/>
        <family val="2"/>
      </rPr>
      <t xml:space="preserve"> Not implemented (0 points): Plans for future improvement
</t>
    </r>
    <r>
      <rPr>
        <sz val="16"/>
        <rFont val="Segoe UI Symbol"/>
        <family val="3"/>
      </rPr>
      <t>■</t>
    </r>
    <r>
      <rPr>
        <sz val="16"/>
        <rFont val="Arial"/>
        <family val="2"/>
      </rPr>
      <t xml:space="preserve"> N/A: Reason for being judged not applicable</t>
    </r>
    <phoneticPr fontId="8"/>
  </si>
  <si>
    <t>0: 
Not implemented</t>
  </si>
  <si>
    <t>1: 
Measures underway</t>
  </si>
  <si>
    <t>2: 
Measures complete</t>
  </si>
  <si>
    <t>Common</t>
  </si>
  <si>
    <t xml:space="preserve">1 Policies
</t>
    <phoneticPr fontId="8"/>
  </si>
  <si>
    <t>As a company, demonstrate basic concepts and policies regarding security and enhance awareness of information security within the organization</t>
    <phoneticPr fontId="8"/>
  </si>
  <si>
    <t>An in-house information security policy shall be established and communicated within the organization</t>
  </si>
  <si>
    <t>Lv1</t>
  </si>
  <si>
    <t>An in-house information security policy is established</t>
  </si>
  <si>
    <r>
      <rPr>
        <sz val="12"/>
        <rFont val="Meiryo UI"/>
        <family val="3"/>
        <charset val="128"/>
      </rPr>
      <t>・</t>
    </r>
    <r>
      <rPr>
        <sz val="12"/>
        <rFont val="Arial"/>
        <family val="2"/>
      </rPr>
      <t>An in-house information security policy shall be established and documented</t>
    </r>
    <phoneticPr fontId="8"/>
  </si>
  <si>
    <r>
      <t xml:space="preserve">[Examples of items contained in an information security policy]
</t>
    </r>
    <r>
      <rPr>
        <sz val="12"/>
        <rFont val="Meiryo UI"/>
        <family val="3"/>
        <charset val="128"/>
      </rPr>
      <t>・</t>
    </r>
    <r>
      <rPr>
        <sz val="12"/>
        <rFont val="Arial"/>
        <family val="2"/>
      </rPr>
      <t xml:space="preserve">Management responsibility: Activities to ensure, maintain, and continually improve information security are promoted under the leadership of management.
</t>
    </r>
    <r>
      <rPr>
        <sz val="12"/>
        <rFont val="Meiryo UI"/>
        <family val="3"/>
        <charset val="128"/>
      </rPr>
      <t>・</t>
    </r>
    <r>
      <rPr>
        <sz val="12"/>
        <rFont val="Arial"/>
        <family val="2"/>
      </rPr>
      <t xml:space="preserve">Compliance with laws: Laws regarding information security are complied with.
[Example of officers responsible for establishment and documentation]
</t>
    </r>
    <r>
      <rPr>
        <sz val="12"/>
        <rFont val="Meiryo UI"/>
        <family val="3"/>
        <charset val="128"/>
      </rPr>
      <t>・</t>
    </r>
    <r>
      <rPr>
        <sz val="12"/>
        <rFont val="Arial"/>
        <family val="2"/>
      </rPr>
      <t xml:space="preserve">Management
</t>
    </r>
    <r>
      <rPr>
        <sz val="12"/>
        <rFont val="Meiryo UI"/>
        <family val="3"/>
        <charset val="128"/>
      </rPr>
      <t>・</t>
    </r>
    <r>
      <rPr>
        <sz val="12"/>
        <rFont val="Arial"/>
        <family val="2"/>
      </rPr>
      <t>Board of Directors</t>
    </r>
  </si>
  <si>
    <t>Establishment of basic policy and promotion system</t>
  </si>
  <si>
    <t>Information security</t>
  </si>
  <si>
    <t>Assess by selecting from the pull-down menu</t>
  </si>
  <si>
    <t>CPS.BE-2
CPS.GV-1</t>
  </si>
  <si>
    <t xml:space="preserve">1 Policies
</t>
  </si>
  <si>
    <t>As a company, demonstrate basic concepts and policies regarding security and enhance awareness of information security within the organization</t>
  </si>
  <si>
    <t>Lv2</t>
  </si>
  <si>
    <t>The details regarding the in-house information security policy are checked and reviewed as necessary</t>
  </si>
  <si>
    <r>
      <t xml:space="preserve">[Rule(s)]
</t>
    </r>
    <r>
      <rPr>
        <sz val="12"/>
        <rFont val="Meiryo UI"/>
        <family val="3"/>
        <charset val="128"/>
      </rPr>
      <t>・</t>
    </r>
    <r>
      <rPr>
        <sz val="12"/>
        <rFont val="Arial"/>
        <family val="2"/>
      </rPr>
      <t xml:space="preserve">Details are checked and reviewed as appropriate based on environmental changes both inside and outside the company
[Frequency]
</t>
    </r>
    <r>
      <rPr>
        <sz val="12"/>
        <rFont val="Meiryo UI"/>
        <family val="3"/>
        <charset val="128"/>
      </rPr>
      <t>・</t>
    </r>
    <r>
      <rPr>
        <sz val="12"/>
        <rFont val="Arial"/>
        <family val="2"/>
      </rPr>
      <t xml:space="preserve">The details regarding the information security policy are checked and reviewed
 - Once or more per year
*There will be a separate, prompt response if a significant change occurs
</t>
    </r>
    <phoneticPr fontId="8"/>
  </si>
  <si>
    <r>
      <t xml:space="preserve">[Examples of review]
</t>
    </r>
    <r>
      <rPr>
        <sz val="12"/>
        <rFont val="Meiryo UI"/>
        <family val="3"/>
        <charset val="128"/>
      </rPr>
      <t>・</t>
    </r>
    <r>
      <rPr>
        <sz val="12"/>
        <rFont val="Arial"/>
        <family val="2"/>
      </rPr>
      <t xml:space="preserve">A review is stipulated in company regulations
</t>
    </r>
    <r>
      <rPr>
        <sz val="12"/>
        <rFont val="Meiryo UI"/>
        <family val="3"/>
        <charset val="128"/>
      </rPr>
      <t>・</t>
    </r>
    <r>
      <rPr>
        <sz val="12"/>
        <rFont val="Arial"/>
        <family val="2"/>
      </rPr>
      <t xml:space="preserve">The Security Committee regularly reports on the status of regulation reviews
[Examples of environmental changes inside and outside the company]
</t>
    </r>
    <r>
      <rPr>
        <sz val="12"/>
        <rFont val="Meiryo UI"/>
        <family val="3"/>
        <charset val="128"/>
      </rPr>
      <t>・</t>
    </r>
    <r>
      <rPr>
        <sz val="12"/>
        <rFont val="Arial"/>
        <family val="2"/>
      </rPr>
      <t xml:space="preserve">Change of company system
</t>
    </r>
    <r>
      <rPr>
        <sz val="12"/>
        <rFont val="Meiryo UI"/>
        <family val="3"/>
        <charset val="128"/>
      </rPr>
      <t>・</t>
    </r>
    <r>
      <rPr>
        <sz val="12"/>
        <rFont val="Arial"/>
        <family val="2"/>
      </rPr>
      <t xml:space="preserve">Change of target information assets
</t>
    </r>
    <r>
      <rPr>
        <sz val="12"/>
        <rFont val="Meiryo UI"/>
        <family val="3"/>
        <charset val="128"/>
      </rPr>
      <t>・</t>
    </r>
    <r>
      <rPr>
        <sz val="12"/>
        <rFont val="Arial"/>
        <family val="2"/>
      </rPr>
      <t xml:space="preserve">When new threats are detected or management targets are changed
</t>
    </r>
    <r>
      <rPr>
        <sz val="12"/>
        <rFont val="Meiryo UI"/>
        <family val="3"/>
        <charset val="128"/>
      </rPr>
      <t>・</t>
    </r>
    <r>
      <rPr>
        <sz val="12"/>
        <rFont val="Arial"/>
        <family val="2"/>
      </rPr>
      <t xml:space="preserve">After an information security incident/accident occurs </t>
    </r>
  </si>
  <si>
    <t>The information security policy is communicated within the organization</t>
  </si>
  <si>
    <r>
      <t xml:space="preserve">[Rule(s)]
</t>
    </r>
    <r>
      <rPr>
        <sz val="12"/>
        <rFont val="Meiryo UI"/>
        <family val="3"/>
        <charset val="128"/>
      </rPr>
      <t>・</t>
    </r>
    <r>
      <rPr>
        <sz val="12"/>
        <rFont val="Arial"/>
        <family val="2"/>
      </rPr>
      <t xml:space="preserve">The in-house information security policy shall be in a format that is easily accessible
[Applies to]
</t>
    </r>
    <r>
      <rPr>
        <sz val="12"/>
        <rFont val="Meiryo UI"/>
        <family val="3"/>
        <charset val="128"/>
      </rPr>
      <t>・</t>
    </r>
    <r>
      <rPr>
        <sz val="12"/>
        <rFont val="Arial"/>
        <family val="2"/>
      </rPr>
      <t xml:space="preserve">Executives, employees, outside employees (including temporary employees, etc.)
[Frequency]
</t>
    </r>
    <r>
      <rPr>
        <sz val="12"/>
        <rFont val="Meiryo UI"/>
        <family val="3"/>
        <charset val="128"/>
      </rPr>
      <t>・</t>
    </r>
    <r>
      <rPr>
        <sz val="12"/>
        <rFont val="Arial"/>
        <family val="2"/>
      </rPr>
      <t>The in-house information security policy shall be communicated within the organization regularly and whenever revised</t>
    </r>
    <phoneticPr fontId="8"/>
  </si>
  <si>
    <r>
      <t xml:space="preserve">[Examples of easily accessible formats]
</t>
    </r>
    <r>
      <rPr>
        <sz val="12"/>
        <rFont val="Meiryo UI"/>
        <family val="3"/>
        <charset val="128"/>
      </rPr>
      <t>・</t>
    </r>
    <r>
      <rPr>
        <sz val="12"/>
        <rFont val="Arial"/>
        <family val="2"/>
      </rPr>
      <t xml:space="preserve">Posted on wall posters, etc.
</t>
    </r>
    <r>
      <rPr>
        <sz val="12"/>
        <rFont val="Meiryo UI"/>
        <family val="3"/>
        <charset val="128"/>
      </rPr>
      <t>・</t>
    </r>
    <r>
      <rPr>
        <sz val="12"/>
        <rFont val="Arial"/>
        <family val="2"/>
      </rPr>
      <t xml:space="preserve">Posted on the company intranet
[Examples of communication within the organization]
</t>
    </r>
    <r>
      <rPr>
        <sz val="12"/>
        <rFont val="Meiryo UI"/>
        <family val="3"/>
        <charset val="128"/>
      </rPr>
      <t>・</t>
    </r>
    <r>
      <rPr>
        <sz val="12"/>
        <rFont val="Arial"/>
        <family val="2"/>
      </rPr>
      <t xml:space="preserve">Communication through company-wide emails
</t>
    </r>
    <r>
      <rPr>
        <sz val="12"/>
        <rFont val="Meiryo UI"/>
        <family val="3"/>
        <charset val="128"/>
      </rPr>
      <t>・</t>
    </r>
    <r>
      <rPr>
        <sz val="12"/>
        <rFont val="Arial"/>
        <family val="2"/>
      </rPr>
      <t xml:space="preserve">Announcements at morning meetings
</t>
    </r>
    <r>
      <rPr>
        <sz val="12"/>
        <rFont val="Meiryo UI"/>
        <family val="3"/>
        <charset val="128"/>
      </rPr>
      <t>・</t>
    </r>
    <r>
      <rPr>
        <sz val="12"/>
        <rFont val="Arial"/>
        <family val="2"/>
      </rPr>
      <t xml:space="preserve">Communication when new executives or employees join the company
[Examples of officers responsible for communication within the organization]
</t>
    </r>
    <r>
      <rPr>
        <sz val="12"/>
        <rFont val="Meiryo UI"/>
        <family val="3"/>
        <charset val="128"/>
      </rPr>
      <t>・</t>
    </r>
    <r>
      <rPr>
        <sz val="12"/>
        <rFont val="Arial"/>
        <family val="2"/>
      </rPr>
      <t xml:space="preserve">Management
</t>
    </r>
    <r>
      <rPr>
        <sz val="12"/>
        <rFont val="Meiryo UI"/>
        <family val="3"/>
        <charset val="128"/>
      </rPr>
      <t>・</t>
    </r>
    <r>
      <rPr>
        <sz val="12"/>
        <rFont val="Arial"/>
        <family val="2"/>
      </rPr>
      <t>Board of Directors</t>
    </r>
  </si>
  <si>
    <t>2 Rules for handling confidential information</t>
    <phoneticPr fontId="8"/>
  </si>
  <si>
    <t>Prevent the leakage of confidential information by defining rules for handling confidential information and communicating those rules within the organization</t>
    <phoneticPr fontId="8"/>
  </si>
  <si>
    <t>In-house rules to ensure security for confidential information shall be defined</t>
  </si>
  <si>
    <t>Non-disclosure rules in the company are established and enforced</t>
  </si>
  <si>
    <r>
      <t xml:space="preserve">[Rule(s)]
</t>
    </r>
    <r>
      <rPr>
        <sz val="12"/>
        <rFont val="Meiryo UI"/>
        <family val="3"/>
        <charset val="128"/>
      </rPr>
      <t>・</t>
    </r>
    <r>
      <rPr>
        <sz val="12"/>
        <rFont val="Arial"/>
        <family val="2"/>
      </rPr>
      <t xml:space="preserve">Non-disclosure rules shall be established and documented
</t>
    </r>
    <r>
      <rPr>
        <sz val="12"/>
        <rFont val="Meiryo UI"/>
        <family val="3"/>
        <charset val="128"/>
      </rPr>
      <t>・</t>
    </r>
    <r>
      <rPr>
        <sz val="12"/>
        <rFont val="Arial"/>
        <family val="2"/>
      </rPr>
      <t xml:space="preserve">Explanations regarding non-disclosure rules are provided when new employees (including outside employees) join the company
</t>
    </r>
    <r>
      <rPr>
        <sz val="12"/>
        <rFont val="Meiryo UI"/>
        <family val="3"/>
        <charset val="128"/>
      </rPr>
      <t>・</t>
    </r>
    <r>
      <rPr>
        <sz val="12"/>
        <rFont val="Arial"/>
        <family val="2"/>
      </rPr>
      <t xml:space="preserve">Confidential information shall not be carried outside the company when an employee resigns or their contract date expires
[Applies to]
</t>
    </r>
    <r>
      <rPr>
        <sz val="12"/>
        <rFont val="Meiryo UI"/>
        <family val="3"/>
        <charset val="128"/>
      </rPr>
      <t>・</t>
    </r>
    <r>
      <rPr>
        <sz val="12"/>
        <rFont val="Arial"/>
        <family val="2"/>
      </rPr>
      <t xml:space="preserve">Executives, employees, outside employees (including temporary employees, etc.)
</t>
    </r>
    <phoneticPr fontId="8"/>
  </si>
  <si>
    <r>
      <t xml:space="preserve">[Examples of non-disclosure rules]
</t>
    </r>
    <r>
      <rPr>
        <sz val="12"/>
        <rFont val="Meiryo UI"/>
        <family val="3"/>
        <charset val="128"/>
      </rPr>
      <t>・</t>
    </r>
    <r>
      <rPr>
        <sz val="12"/>
        <rFont val="Arial"/>
        <family val="2"/>
      </rPr>
      <t xml:space="preserve">Employees will not share company information with other parties, except when necessary for business operations
</t>
    </r>
    <r>
      <rPr>
        <sz val="12"/>
        <rFont val="Meiryo UI"/>
        <family val="3"/>
        <charset val="128"/>
      </rPr>
      <t>・</t>
    </r>
    <r>
      <rPr>
        <sz val="12"/>
        <rFont val="Arial"/>
        <family val="2"/>
      </rPr>
      <t xml:space="preserve">When outsourcing operations related to the handling of confidential information, a non-disclosure agreement must be entered
</t>
    </r>
    <r>
      <rPr>
        <sz val="12"/>
        <rFont val="Meiryo UI"/>
        <family val="3"/>
        <charset val="128"/>
      </rPr>
      <t>・</t>
    </r>
    <r>
      <rPr>
        <sz val="12"/>
        <rFont val="Arial"/>
        <family val="2"/>
      </rPr>
      <t xml:space="preserve">When an employee resigns or their contract date expires, they will return all company computers and documents
[Examples of explaining confidentiality and monitoring its observance]
</t>
    </r>
    <r>
      <rPr>
        <sz val="12"/>
        <rFont val="Meiryo UI"/>
        <family val="3"/>
        <charset val="128"/>
      </rPr>
      <t>・</t>
    </r>
    <r>
      <rPr>
        <sz val="12"/>
        <rFont val="Arial"/>
        <family val="2"/>
      </rPr>
      <t xml:space="preserve">Confidential information is collected when an employee resigns or their contract date expires, and their post-resignation obligations are provided to them in written or spoken form
</t>
    </r>
    <r>
      <rPr>
        <sz val="12"/>
        <rFont val="Meiryo UI"/>
        <family val="3"/>
        <charset val="128"/>
      </rPr>
      <t>・</t>
    </r>
    <r>
      <rPr>
        <sz val="12"/>
        <rFont val="Arial"/>
        <family val="2"/>
      </rPr>
      <t xml:space="preserve">A template non-disclosure agreement is created and signed by employees when joining the company
</t>
    </r>
    <r>
      <rPr>
        <sz val="12"/>
        <rFont val="Meiryo UI"/>
        <family val="3"/>
        <charset val="128"/>
      </rPr>
      <t>・</t>
    </r>
    <r>
      <rPr>
        <sz val="12"/>
        <rFont val="Arial"/>
        <family val="2"/>
      </rPr>
      <t xml:space="preserve">Rules regarding non-disclosure of confidential information are clarified in company regulations
</t>
    </r>
    <r>
      <rPr>
        <sz val="12"/>
        <rFont val="Meiryo UI"/>
        <family val="3"/>
        <charset val="128"/>
      </rPr>
      <t>・</t>
    </r>
    <r>
      <rPr>
        <sz val="12"/>
        <rFont val="Arial"/>
        <family val="2"/>
      </rPr>
      <t xml:space="preserve">Penalties for violations of non-disclosure rules are included in company regulations
</t>
    </r>
    <r>
      <rPr>
        <sz val="12"/>
        <rFont val="Meiryo UI"/>
        <family val="3"/>
        <charset val="128"/>
      </rPr>
      <t>・</t>
    </r>
    <r>
      <rPr>
        <sz val="12"/>
        <rFont val="Arial"/>
        <family val="2"/>
      </rPr>
      <t xml:space="preserve">A procedure for confirming items not to be disclosed is included in employee exit manuals
</t>
    </r>
    <r>
      <rPr>
        <sz val="12"/>
        <rFont val="Meiryo UI"/>
        <family val="3"/>
        <charset val="128"/>
      </rPr>
      <t>・</t>
    </r>
    <r>
      <rPr>
        <sz val="12"/>
        <rFont val="Arial"/>
        <family val="2"/>
      </rPr>
      <t>A “confidentiality management month” is set up, during which voluntary workplace inspections are conducted to confirm non-disclosure</t>
    </r>
    <phoneticPr fontId="8"/>
  </si>
  <si>
    <t xml:space="preserve">Non-disclosure </t>
  </si>
  <si>
    <t>Legal/Personnel</t>
  </si>
  <si>
    <t>CPS.GV-2
CPS.SC-5</t>
  </si>
  <si>
    <t>2 Rules for handling confidential information</t>
  </si>
  <si>
    <t>Prevent the leakage of confidential information by defining rules for handling confidential information and communicating those rules within the organization</t>
  </si>
  <si>
    <r>
      <t xml:space="preserve">[Rule(s)]
</t>
    </r>
    <r>
      <rPr>
        <sz val="12"/>
        <rFont val="Meiryo UI"/>
        <family val="3"/>
        <charset val="128"/>
      </rPr>
      <t>・</t>
    </r>
    <r>
      <rPr>
        <sz val="12"/>
        <rFont val="Arial"/>
        <family val="2"/>
      </rPr>
      <t>A letter of commitment for non-disclosure shall be submitted (excluding outside employees)</t>
    </r>
    <phoneticPr fontId="8"/>
  </si>
  <si>
    <r>
      <t xml:space="preserve">[Implementation example(s)]
</t>
    </r>
    <r>
      <rPr>
        <sz val="12"/>
        <rFont val="Meiryo UI"/>
        <family val="3"/>
        <charset val="128"/>
      </rPr>
      <t>・</t>
    </r>
    <r>
      <rPr>
        <sz val="12"/>
        <rFont val="Arial"/>
        <family val="2"/>
      </rPr>
      <t>All employees submit a letter of commitment when joining and leaving the company, and employees assigned to the Research and Development Department submit a letter of commitment every year</t>
    </r>
    <phoneticPr fontId="8"/>
  </si>
  <si>
    <t>A non-disclosure agreement is entered into with the dispatching/transferring company for temporary and transferred employees</t>
  </si>
  <si>
    <r>
      <t xml:space="preserve">[Rule(s)]
</t>
    </r>
    <r>
      <rPr>
        <sz val="12"/>
        <rFont val="Meiryo UI"/>
        <family val="3"/>
        <charset val="128"/>
      </rPr>
      <t>・</t>
    </r>
    <r>
      <rPr>
        <sz val="12"/>
        <rFont val="Arial"/>
        <family val="2"/>
      </rPr>
      <t xml:space="preserve">For non-disclosure, a statement shall be included stating that information obtained in the course of business will not be divulged
[Timing] *When to enter into a contract for confidentiality obligations
</t>
    </r>
    <r>
      <rPr>
        <sz val="12"/>
        <rFont val="Meiryo UI"/>
        <family val="3"/>
        <charset val="128"/>
      </rPr>
      <t>・</t>
    </r>
    <r>
      <rPr>
        <sz val="12"/>
        <rFont val="Arial"/>
        <family val="2"/>
      </rPr>
      <t>Before starting business</t>
    </r>
    <phoneticPr fontId="8"/>
  </si>
  <si>
    <r>
      <t xml:space="preserve">[Implementation example(s)]
</t>
    </r>
    <r>
      <rPr>
        <sz val="12"/>
        <rFont val="Meiryo UI"/>
        <family val="3"/>
        <charset val="128"/>
      </rPr>
      <t>・</t>
    </r>
    <r>
      <rPr>
        <sz val="12"/>
        <rFont val="Arial"/>
        <family val="2"/>
      </rPr>
      <t xml:space="preserve">The company-wide contract template includes matters related to non-disclosure
</t>
    </r>
    <r>
      <rPr>
        <sz val="12"/>
        <rFont val="Meiryo UI"/>
        <family val="3"/>
        <charset val="128"/>
      </rPr>
      <t>・</t>
    </r>
    <r>
      <rPr>
        <sz val="12"/>
        <rFont val="Arial"/>
        <family val="2"/>
      </rPr>
      <t>In addition to the basic contract, a non-disclosure agreement (NDA) is entered into in order to ensure confidentiality</t>
    </r>
  </si>
  <si>
    <t>Legal</t>
  </si>
  <si>
    <t>The necessary confidential information, IT equipment/devices, etc., is collected when an employee resigns or their contract date expires</t>
  </si>
  <si>
    <r>
      <t xml:space="preserve">[Standards]
</t>
    </r>
    <r>
      <rPr>
        <sz val="12"/>
        <rFont val="Meiryo UI"/>
        <family val="3"/>
        <charset val="128"/>
      </rPr>
      <t>・</t>
    </r>
    <r>
      <rPr>
        <sz val="12"/>
        <rFont val="Arial"/>
        <family val="2"/>
      </rPr>
      <t xml:space="preserve">A checklist or form shall be created for the list of items to be collected
</t>
    </r>
    <r>
      <rPr>
        <sz val="12"/>
        <rFont val="Meiryo UI"/>
        <family val="3"/>
        <charset val="128"/>
      </rPr>
      <t>・</t>
    </r>
    <r>
      <rPr>
        <sz val="12"/>
        <rFont val="Arial"/>
        <family val="2"/>
      </rPr>
      <t xml:space="preserve">Procedures shall be prepared and utilized that prevent collection omissions
</t>
    </r>
    <r>
      <rPr>
        <sz val="12"/>
        <rFont val="Meiryo UI"/>
        <family val="3"/>
        <charset val="128"/>
      </rPr>
      <t>・</t>
    </r>
    <r>
      <rPr>
        <sz val="12"/>
        <rFont val="Arial"/>
        <family val="2"/>
      </rPr>
      <t>It shall be checked that collection is done in accordance with the procedure, and the procedure shall be corrected as necessary
[Items to be collected]
-Information (printed materials, storage media)
-IT equipment/devices (PCs, smart devices)
-Access rights (ID, keys)
*In addition to the above, each company shall determine what items will be necessary to collect
[Confirmation of collection status, frequency of procedure correction]
-Once or more per year</t>
    </r>
    <phoneticPr fontId="8"/>
  </si>
  <si>
    <r>
      <t xml:space="preserve">[Implementation example(s)]
</t>
    </r>
    <r>
      <rPr>
        <sz val="12"/>
        <rFont val="Meiryo UI"/>
        <family val="3"/>
        <charset val="128"/>
      </rPr>
      <t>・</t>
    </r>
    <r>
      <rPr>
        <sz val="12"/>
        <rFont val="Arial"/>
        <family val="2"/>
      </rPr>
      <t>A checklist or form is created for the list of items to be collected when an employee resigns or their contract date expires, and collection omissions are prevented from occurring</t>
    </r>
  </si>
  <si>
    <t>Personnel</t>
  </si>
  <si>
    <t>Rules for the usage of IT equipment/devices employed for business operations are defined and communicated within the organization
(including rules for personal devices [BYOD])</t>
  </si>
  <si>
    <r>
      <t xml:space="preserve">[Rule(s)]
</t>
    </r>
    <r>
      <rPr>
        <sz val="12"/>
        <rFont val="Meiryo UI"/>
        <family val="3"/>
        <charset val="128"/>
      </rPr>
      <t>・</t>
    </r>
    <r>
      <rPr>
        <sz val="12"/>
        <rFont val="Arial"/>
        <family val="2"/>
      </rPr>
      <t xml:space="preserve">Rules for the usage of IT equipment/devices (computers, servers, communications equipment, storage media, smart devices, etc.) shall be established that include procedures for starting/ending usage, items to be observed/prohibited during usage, and procedures for when such equipment/devices are lost
</t>
    </r>
    <r>
      <rPr>
        <sz val="12"/>
        <rFont val="Meiryo UI"/>
        <family val="3"/>
        <charset val="128"/>
      </rPr>
      <t>・</t>
    </r>
    <r>
      <rPr>
        <sz val="12"/>
        <rFont val="Arial"/>
        <family val="2"/>
      </rPr>
      <t xml:space="preserve">Rules for the usage of IT equipment/devices shall be in a format that is easily accessible
[Applies to]
</t>
    </r>
    <r>
      <rPr>
        <sz val="12"/>
        <rFont val="Meiryo UI"/>
        <family val="3"/>
        <charset val="128"/>
      </rPr>
      <t>・</t>
    </r>
    <r>
      <rPr>
        <sz val="12"/>
        <rFont val="Arial"/>
        <family val="2"/>
      </rPr>
      <t xml:space="preserve">Executives, employees, outside employees (including temporary employees, etc.)
[Frequency]
</t>
    </r>
    <r>
      <rPr>
        <sz val="12"/>
        <rFont val="Meiryo UI"/>
        <family val="3"/>
        <charset val="128"/>
      </rPr>
      <t>・</t>
    </r>
    <r>
      <rPr>
        <sz val="12"/>
        <rFont val="Arial"/>
        <family val="2"/>
      </rPr>
      <t>Rules shall be communicated within the organization regularly and whenever revised</t>
    </r>
    <phoneticPr fontId="8"/>
  </si>
  <si>
    <r>
      <t xml:space="preserve">[Examples of items included in rules for the usage of IT equipment/devices]
</t>
    </r>
    <r>
      <rPr>
        <sz val="12"/>
        <rFont val="Meiryo UI"/>
        <family val="3"/>
        <charset val="128"/>
      </rPr>
      <t>・</t>
    </r>
    <r>
      <rPr>
        <sz val="12"/>
        <rFont val="Arial"/>
        <family val="2"/>
      </rPr>
      <t xml:space="preserve">Rules permitting or prohibiting the use of personal devices (BYOD)
</t>
    </r>
    <r>
      <rPr>
        <sz val="12"/>
        <rFont val="Meiryo UI"/>
        <family val="3"/>
        <charset val="128"/>
      </rPr>
      <t>・</t>
    </r>
    <r>
      <rPr>
        <sz val="12"/>
        <rFont val="Arial"/>
        <family val="2"/>
      </rPr>
      <t xml:space="preserve">Rules prohibiting the use of apps from sources such as the Apple Store, or only allowing the use of work-related apps on company-provided smart devices
[Examples of communication within the organization]
</t>
    </r>
    <r>
      <rPr>
        <sz val="12"/>
        <rFont val="Meiryo UI"/>
        <family val="3"/>
        <charset val="128"/>
      </rPr>
      <t>・</t>
    </r>
    <r>
      <rPr>
        <sz val="12"/>
        <rFont val="Arial"/>
        <family val="2"/>
      </rPr>
      <t xml:space="preserve">Explanations to users when the use of IT equipment/devices is started
</t>
    </r>
    <r>
      <rPr>
        <sz val="12"/>
        <rFont val="Meiryo UI"/>
        <family val="3"/>
        <charset val="128"/>
      </rPr>
      <t>・</t>
    </r>
    <r>
      <rPr>
        <sz val="12"/>
        <rFont val="Arial"/>
        <family val="2"/>
      </rPr>
      <t xml:space="preserve">Notifications when new executives, employees, or temporary employees join the company
</t>
    </r>
    <r>
      <rPr>
        <sz val="12"/>
        <rFont val="Meiryo UI"/>
        <family val="3"/>
        <charset val="128"/>
      </rPr>
      <t>・</t>
    </r>
    <r>
      <rPr>
        <sz val="12"/>
        <rFont val="Arial"/>
        <family val="2"/>
      </rPr>
      <t xml:space="preserve">Employees are to undergo e-Learning courses on usage rules for IT equipment/devices once per year
</t>
    </r>
    <r>
      <rPr>
        <sz val="12"/>
        <rFont val="Meiryo UI"/>
        <family val="3"/>
        <charset val="128"/>
      </rPr>
      <t>・</t>
    </r>
    <r>
      <rPr>
        <sz val="12"/>
        <rFont val="Arial"/>
        <family val="2"/>
      </rPr>
      <t xml:space="preserve">Rules for using IT equipment/devices are clarified in company regulations and are posted on the company intranet in a format where they can be viewed whenever necessary
</t>
    </r>
    <r>
      <rPr>
        <sz val="12"/>
        <rFont val="Meiryo UI"/>
        <family val="3"/>
        <charset val="128"/>
      </rPr>
      <t>・</t>
    </r>
    <r>
      <rPr>
        <sz val="12"/>
        <rFont val="Arial"/>
        <family val="2"/>
      </rPr>
      <t xml:space="preserve">Applications for usage of IT equipment/devices can be submitted via a company-wide electronic application system
</t>
    </r>
    <r>
      <rPr>
        <sz val="12"/>
        <rFont val="Meiryo UI"/>
        <family val="3"/>
        <charset val="128"/>
      </rPr>
      <t>・</t>
    </r>
    <r>
      <rPr>
        <sz val="12"/>
        <rFont val="Arial"/>
        <family val="2"/>
      </rPr>
      <t>Application documents are posted on the company portal site</t>
    </r>
    <phoneticPr fontId="8"/>
  </si>
  <si>
    <t>IT</t>
  </si>
  <si>
    <t>3 Compliance</t>
    <phoneticPr fontId="8"/>
  </si>
  <si>
    <t>As a company, comply with laws regarding information security</t>
  </si>
  <si>
    <t>In-house rules shall be established to ensure compliance with laws regarding information security
(Examples of laws: Act on the Protection of Personal Information, Unfair Competition Prevention Act)</t>
  </si>
  <si>
    <t>To ensure compliance with laws regarding information security, rules are established and education/communication are provided within the organization</t>
  </si>
  <si>
    <r>
      <t xml:space="preserve">[Rule(s)]
</t>
    </r>
    <r>
      <rPr>
        <sz val="12"/>
        <rFont val="Meiryo UI"/>
        <family val="3"/>
        <charset val="128"/>
      </rPr>
      <t>・</t>
    </r>
    <r>
      <rPr>
        <sz val="12"/>
        <rFont val="Arial"/>
        <family val="2"/>
      </rPr>
      <t xml:space="preserve">In-house rules shall be established to ensure compliance with laws regarding information security
</t>
    </r>
    <r>
      <rPr>
        <sz val="12"/>
        <rFont val="Meiryo UI"/>
        <family val="3"/>
        <charset val="128"/>
      </rPr>
      <t>・</t>
    </r>
    <r>
      <rPr>
        <sz val="12"/>
        <rFont val="Arial"/>
        <family val="2"/>
      </rPr>
      <t xml:space="preserve">Established in-house rules shall be communicated within the organization and education provided on those rules
[Applies to]
</t>
    </r>
    <r>
      <rPr>
        <sz val="12"/>
        <rFont val="Meiryo UI"/>
        <family val="3"/>
        <charset val="128"/>
      </rPr>
      <t>・</t>
    </r>
    <r>
      <rPr>
        <sz val="12"/>
        <rFont val="Arial"/>
        <family val="2"/>
      </rPr>
      <t xml:space="preserve">Executives, employees, outside employees (including temporary employees, etc.)
[Frequency]
(Education)
</t>
    </r>
    <r>
      <rPr>
        <sz val="12"/>
        <rFont val="Meiryo UI"/>
        <family val="3"/>
        <charset val="128"/>
      </rPr>
      <t>・</t>
    </r>
    <r>
      <rPr>
        <sz val="12"/>
        <rFont val="Arial"/>
        <family val="2"/>
      </rPr>
      <t xml:space="preserve">Whenever a new employee joins the company and once per year
(Communication within the organization)
</t>
    </r>
    <r>
      <rPr>
        <sz val="12"/>
        <rFont val="Meiryo UI"/>
        <family val="3"/>
        <charset val="128"/>
      </rPr>
      <t>・</t>
    </r>
    <r>
      <rPr>
        <sz val="12"/>
        <rFont val="Arial"/>
        <family val="2"/>
      </rPr>
      <t>Rules shall be communicated within the organization regularly and whenever revised</t>
    </r>
    <phoneticPr fontId="8"/>
  </si>
  <si>
    <r>
      <t xml:space="preserve">[Examples of regulation revisions]
</t>
    </r>
    <r>
      <rPr>
        <sz val="12"/>
        <rFont val="Meiryo UI"/>
        <family val="3"/>
        <charset val="128"/>
      </rPr>
      <t>・</t>
    </r>
    <r>
      <rPr>
        <sz val="12"/>
        <rFont val="Arial"/>
        <family val="2"/>
      </rPr>
      <t xml:space="preserve">Information is collected regarding information security laws and regulations such as the Act on the Protection of Personal Information, GDPR, and Unfair Competition Prevention Act, and rules are revised as necessary
</t>
    </r>
    <r>
      <rPr>
        <sz val="12"/>
        <rFont val="Meiryo UI"/>
        <family val="3"/>
        <charset val="128"/>
      </rPr>
      <t>・</t>
    </r>
    <r>
      <rPr>
        <sz val="12"/>
        <rFont val="Arial"/>
        <family val="2"/>
      </rPr>
      <t xml:space="preserve">Relevant departments confirm that rules comply with any changes made to laws (once per year)
</t>
    </r>
    <r>
      <rPr>
        <sz val="12"/>
        <rFont val="Meiryo UI"/>
        <family val="3"/>
        <charset val="128"/>
      </rPr>
      <t>・</t>
    </r>
    <r>
      <rPr>
        <sz val="12"/>
        <rFont val="Arial"/>
        <family val="2"/>
      </rPr>
      <t xml:space="preserve">Established rules incorporate stipulations regarding rule review frequencies
[Examples of training/communication]
</t>
    </r>
    <r>
      <rPr>
        <sz val="12"/>
        <rFont val="Meiryo UI"/>
        <family val="3"/>
        <charset val="128"/>
      </rPr>
      <t>・</t>
    </r>
    <r>
      <rPr>
        <sz val="12"/>
        <rFont val="Arial"/>
        <family val="2"/>
      </rPr>
      <t xml:space="preserve">Established rules incorporate stipulations regarding the frequency of education and communication performed within the organization
</t>
    </r>
    <r>
      <rPr>
        <sz val="12"/>
        <rFont val="Meiryo UI"/>
        <family val="3"/>
        <charset val="128"/>
      </rPr>
      <t>・</t>
    </r>
    <r>
      <rPr>
        <sz val="12"/>
        <rFont val="Arial"/>
        <family val="2"/>
      </rPr>
      <t>Education is implemented via e-Learning (once per year)</t>
    </r>
    <phoneticPr fontId="8"/>
  </si>
  <si>
    <t>Construction of an information security framework</t>
  </si>
  <si>
    <t>Information security/Legal</t>
  </si>
  <si>
    <t>CPS.GV-2</t>
  </si>
  <si>
    <t>3 Compliance</t>
  </si>
  <si>
    <t>For companies with personal information, there are in-house rules stipulated that are specifically for the handling of personal information</t>
  </si>
  <si>
    <r>
      <t xml:space="preserve">[Rule(s)]
</t>
    </r>
    <r>
      <rPr>
        <sz val="11"/>
        <rFont val="Meiryo UI"/>
        <family val="3"/>
        <charset val="128"/>
      </rPr>
      <t>・</t>
    </r>
    <r>
      <rPr>
        <sz val="11"/>
        <rFont val="Arial"/>
        <family val="2"/>
      </rPr>
      <t xml:space="preserve">In-house rules shall be established regarding the handling of customer personal information
[Details for clarification]
</t>
    </r>
    <r>
      <rPr>
        <sz val="11"/>
        <rFont val="Meiryo UI"/>
        <family val="3"/>
        <charset val="128"/>
      </rPr>
      <t>・</t>
    </r>
    <r>
      <rPr>
        <sz val="11"/>
        <rFont val="Arial"/>
        <family val="2"/>
      </rPr>
      <t xml:space="preserve">Establish a personal information management system
</t>
    </r>
    <r>
      <rPr>
        <sz val="11"/>
        <rFont val="Meiryo UI"/>
        <family val="3"/>
        <charset val="128"/>
      </rPr>
      <t>・</t>
    </r>
    <r>
      <rPr>
        <sz val="11"/>
        <rFont val="Arial"/>
        <family val="2"/>
      </rPr>
      <t xml:space="preserve">Notify and clearly indicate purpose of use at the time of acquisition
</t>
    </r>
    <r>
      <rPr>
        <sz val="11"/>
        <rFont val="Meiryo UI"/>
        <family val="3"/>
        <charset val="128"/>
      </rPr>
      <t>・</t>
    </r>
    <r>
      <rPr>
        <sz val="11"/>
        <rFont val="Arial"/>
        <family val="2"/>
      </rPr>
      <t xml:space="preserve">Use within the scope of consent of the individual
</t>
    </r>
    <r>
      <rPr>
        <sz val="11"/>
        <rFont val="Meiryo UI"/>
        <family val="3"/>
        <charset val="128"/>
      </rPr>
      <t>・</t>
    </r>
    <r>
      <rPr>
        <sz val="11"/>
        <rFont val="Arial"/>
        <family val="2"/>
      </rPr>
      <t xml:space="preserve">Do not provide to a third party without the consent of the individual
</t>
    </r>
    <r>
      <rPr>
        <sz val="11"/>
        <rFont val="Meiryo UI"/>
        <family val="3"/>
        <charset val="128"/>
      </rPr>
      <t>・</t>
    </r>
    <r>
      <rPr>
        <sz val="11"/>
        <rFont val="Arial"/>
        <family val="2"/>
      </rPr>
      <t xml:space="preserve">Requests for disclosure, correction, suspension of use, deletion, etc., by the individual shall be responded to
</t>
    </r>
    <r>
      <rPr>
        <sz val="11"/>
        <rFont val="Meiryo UI"/>
        <family val="3"/>
        <charset val="128"/>
      </rPr>
      <t>・</t>
    </r>
    <r>
      <rPr>
        <sz val="11"/>
        <rFont val="Arial"/>
        <family val="2"/>
      </rPr>
      <t xml:space="preserve">Rules for the handling of personal information shall be established
</t>
    </r>
    <r>
      <rPr>
        <sz val="11"/>
        <rFont val="Meiryo UI"/>
        <family val="3"/>
        <charset val="128"/>
      </rPr>
      <t>・</t>
    </r>
    <r>
      <rPr>
        <sz val="11"/>
        <rFont val="Arial"/>
        <family val="2"/>
      </rPr>
      <t xml:space="preserve">Information shall be collected regarding information security laws and regulations such as the Act on the Protection of Personal Information, GDPR, and Unfair Competition Prevention Act
</t>
    </r>
    <r>
      <rPr>
        <sz val="11"/>
        <rFont val="Meiryo UI"/>
        <family val="3"/>
        <charset val="128"/>
      </rPr>
      <t>・</t>
    </r>
    <r>
      <rPr>
        <sz val="11"/>
        <rFont val="Arial"/>
        <family val="2"/>
      </rPr>
      <t xml:space="preserve">Procedures for responding to information leaks
[Applies to]
- Those in charge of handling personal information
</t>
    </r>
    <phoneticPr fontId="8"/>
  </si>
  <si>
    <r>
      <t xml:space="preserve">[Examples of regulations]
</t>
    </r>
    <r>
      <rPr>
        <sz val="12"/>
        <rFont val="Meiryo UI"/>
        <family val="3"/>
        <charset val="128"/>
      </rPr>
      <t>・</t>
    </r>
    <r>
      <rPr>
        <sz val="12"/>
        <rFont val="Arial"/>
        <family val="2"/>
      </rPr>
      <t xml:space="preserve">Company rules are established regarding the handling of personal information
</t>
    </r>
    <r>
      <rPr>
        <sz val="12"/>
        <rFont val="Meiryo UI"/>
        <family val="3"/>
        <charset val="128"/>
      </rPr>
      <t>・</t>
    </r>
    <r>
      <rPr>
        <sz val="12"/>
        <rFont val="Arial"/>
        <family val="2"/>
      </rPr>
      <t xml:space="preserve">A personal information management ledger is created for each department and inventory is taken once a year
[Examples of training/communication]
</t>
    </r>
    <r>
      <rPr>
        <sz val="12"/>
        <rFont val="Meiryo UI"/>
        <family val="3"/>
        <charset val="128"/>
      </rPr>
      <t>・</t>
    </r>
    <r>
      <rPr>
        <sz val="12"/>
        <rFont val="Arial"/>
        <family val="2"/>
      </rPr>
      <t xml:space="preserve">A policy is posted on the company website regarding the protection of personal information (including GDPR)
</t>
    </r>
    <r>
      <rPr>
        <sz val="12"/>
        <rFont val="Meiryo UI"/>
        <family val="3"/>
        <charset val="128"/>
      </rPr>
      <t>・</t>
    </r>
    <r>
      <rPr>
        <sz val="12"/>
        <rFont val="Arial"/>
        <family val="2"/>
      </rPr>
      <t xml:space="preserve">Education regarding the protection of personal information is also given as part of compliance education
</t>
    </r>
    <r>
      <rPr>
        <sz val="12"/>
        <rFont val="Meiryo UI"/>
        <family val="3"/>
        <charset val="128"/>
      </rPr>
      <t>・</t>
    </r>
    <r>
      <rPr>
        <sz val="12"/>
        <rFont val="Arial"/>
        <family val="2"/>
      </rPr>
      <t xml:space="preserve">Education is implemented via e-Learning (once per year)
</t>
    </r>
    <r>
      <rPr>
        <sz val="12"/>
        <rFont val="Meiryo UI"/>
        <family val="3"/>
        <charset val="128"/>
      </rPr>
      <t>・</t>
    </r>
    <r>
      <rPr>
        <sz val="12"/>
        <rFont val="Arial"/>
        <family val="2"/>
      </rPr>
      <t xml:space="preserve">In-house liaison meetings are held twice a year to communicate to and thoroughly inform each department of the latest trends regarding laws and regulations for each country
</t>
    </r>
  </si>
  <si>
    <t>Rules are reviewed as necessary in accordance with changes to laws</t>
  </si>
  <si>
    <r>
      <t xml:space="preserve">[Frequency]
</t>
    </r>
    <r>
      <rPr>
        <sz val="12"/>
        <rFont val="Meiryo UI"/>
        <family val="3"/>
        <charset val="128"/>
      </rPr>
      <t>・</t>
    </r>
    <r>
      <rPr>
        <sz val="12"/>
        <rFont val="Arial"/>
        <family val="2"/>
      </rPr>
      <t>Once per year, or when a serious information security incident/accident occurs</t>
    </r>
    <phoneticPr fontId="8"/>
  </si>
  <si>
    <r>
      <t xml:space="preserve">[Examples of regulation revisions]
</t>
    </r>
    <r>
      <rPr>
        <sz val="12"/>
        <rFont val="Meiryo UI"/>
        <family val="3"/>
        <charset val="128"/>
      </rPr>
      <t>・</t>
    </r>
    <r>
      <rPr>
        <sz val="12"/>
        <rFont val="Arial"/>
        <family val="2"/>
      </rPr>
      <t xml:space="preserve">Information is collected regarding information security laws and regulations such as the Act on the Protection of Personal Information, GDPR (General Data Protection Regulation), and Unfair Competition Prevention Act, and rules are revised as necessary
</t>
    </r>
    <r>
      <rPr>
        <sz val="12"/>
        <rFont val="Meiryo UI"/>
        <family val="3"/>
        <charset val="128"/>
      </rPr>
      <t>・</t>
    </r>
    <r>
      <rPr>
        <sz val="12"/>
        <rFont val="Arial"/>
        <family val="2"/>
      </rPr>
      <t xml:space="preserve">Relevant departments confirm that rules comply with any changes made to laws (once per year)
</t>
    </r>
    <r>
      <rPr>
        <sz val="12"/>
        <rFont val="Meiryo UI"/>
        <family val="3"/>
        <charset val="128"/>
      </rPr>
      <t>・</t>
    </r>
    <r>
      <rPr>
        <sz val="12"/>
        <rFont val="Arial"/>
        <family val="2"/>
      </rPr>
      <t>Established rules incorporate stipulations regarding rule review frequencies</t>
    </r>
    <phoneticPr fontId="8"/>
  </si>
  <si>
    <r>
      <t xml:space="preserve">[Frequency]
</t>
    </r>
    <r>
      <rPr>
        <sz val="12"/>
        <rFont val="Meiryo UI"/>
        <family val="3"/>
        <charset val="128"/>
      </rPr>
      <t>・</t>
    </r>
    <r>
      <rPr>
        <sz val="12"/>
        <rFont val="Arial"/>
        <family val="2"/>
      </rPr>
      <t>Compliance with in-house rules are checked and correction is carried out as necessary</t>
    </r>
    <phoneticPr fontId="8"/>
  </si>
  <si>
    <r>
      <t xml:space="preserve">[Implementation example(s)]
</t>
    </r>
    <r>
      <rPr>
        <sz val="12"/>
        <rFont val="Meiryo UI"/>
        <family val="3"/>
        <charset val="128"/>
      </rPr>
      <t>・</t>
    </r>
    <r>
      <rPr>
        <sz val="12"/>
        <rFont val="Arial"/>
        <family val="2"/>
      </rPr>
      <t xml:space="preserve">The need to make corrections is being considered based on attendance status in e-Learning
</t>
    </r>
    <r>
      <rPr>
        <sz val="12"/>
        <rFont val="Meiryo UI"/>
        <family val="3"/>
        <charset val="128"/>
      </rPr>
      <t>・</t>
    </r>
    <r>
      <rPr>
        <sz val="12"/>
        <rFont val="Arial"/>
        <family val="2"/>
      </rPr>
      <t xml:space="preserve">The Compliance Committee monitors the content of reports received from employees and customers
</t>
    </r>
    <r>
      <rPr>
        <sz val="12"/>
        <rFont val="Meiryo UI"/>
        <family val="3"/>
        <charset val="128"/>
      </rPr>
      <t>・</t>
    </r>
    <r>
      <rPr>
        <sz val="12"/>
        <rFont val="Arial"/>
        <family val="2"/>
      </rPr>
      <t xml:space="preserve">Inventory is taken for personal information management ledgers once a year </t>
    </r>
  </si>
  <si>
    <t>4 System
(Normal)</t>
  </si>
  <si>
    <t>Clarify systems and roles for information security and thoroughly enact and reinforce measures for cybersecurity and protecting against data leakage</t>
  </si>
  <si>
    <t>A system for managing information security risks for use in normal situations shall be constructed to enable the collection and sharing of information without incident</t>
  </si>
  <si>
    <t>The system, roles and responsibilities (incl. information security officers) during normal situations are clarified</t>
  </si>
  <si>
    <r>
      <t xml:space="preserve">[Rule(s)]
</t>
    </r>
    <r>
      <rPr>
        <sz val="12"/>
        <rFont val="Meiryo UI"/>
        <family val="3"/>
        <charset val="128"/>
      </rPr>
      <t>・</t>
    </r>
    <r>
      <rPr>
        <sz val="12"/>
        <rFont val="Arial"/>
        <family val="2"/>
      </rPr>
      <t xml:space="preserve">The roles and responsibilities of the executive that presides over information security (CISO, etc.) and those of the department in charge of information security shall be clarified
</t>
    </r>
    <r>
      <rPr>
        <sz val="12"/>
        <rFont val="Meiryo UI"/>
        <family val="3"/>
        <charset val="128"/>
      </rPr>
      <t>・</t>
    </r>
    <r>
      <rPr>
        <sz val="12"/>
        <rFont val="Arial"/>
        <family val="2"/>
      </rPr>
      <t>A list of contact persons shall be established</t>
    </r>
    <phoneticPr fontId="8"/>
  </si>
  <si>
    <r>
      <t xml:space="preserve">[Implementation example(s)]
</t>
    </r>
    <r>
      <rPr>
        <sz val="12"/>
        <rFont val="Meiryo UI"/>
        <family val="3"/>
        <charset val="128"/>
      </rPr>
      <t>・</t>
    </r>
    <r>
      <rPr>
        <sz val="12"/>
        <rFont val="Arial"/>
        <family val="2"/>
      </rPr>
      <t xml:space="preserve">A “management system” for information security measure criteria is established
</t>
    </r>
    <r>
      <rPr>
        <sz val="12"/>
        <rFont val="Meiryo UI"/>
        <family val="3"/>
        <charset val="128"/>
      </rPr>
      <t>・</t>
    </r>
    <r>
      <rPr>
        <sz val="12"/>
        <rFont val="Arial"/>
        <family val="2"/>
      </rPr>
      <t xml:space="preserve">A “Confidentiality Committee” is established and operating
</t>
    </r>
    <r>
      <rPr>
        <sz val="12"/>
        <rFont val="Meiryo UI"/>
        <family val="3"/>
        <charset val="128"/>
      </rPr>
      <t>・</t>
    </r>
    <r>
      <rPr>
        <sz val="12"/>
        <rFont val="Arial"/>
        <family val="2"/>
      </rPr>
      <t>System diagrams and lists of required contact persons clearly documented</t>
    </r>
  </si>
  <si>
    <t>CPS.AE-2
CPS.RA-2
CPS.DP-2
CPS.IM-1
CPS.IM-2
CPS.GV-4
CPS.AE-2</t>
  </si>
  <si>
    <r>
      <t xml:space="preserve">[Rule(s)]
</t>
    </r>
    <r>
      <rPr>
        <sz val="12"/>
        <rFont val="Meiryo UI"/>
        <family val="3"/>
        <charset val="128"/>
      </rPr>
      <t>・</t>
    </r>
    <r>
      <rPr>
        <sz val="12"/>
        <rFont val="Arial"/>
        <family val="2"/>
      </rPr>
      <t>Understanding that information security risks have a significant impact on management, a system shall be established that enables systematic management decisions</t>
    </r>
    <phoneticPr fontId="8"/>
  </si>
  <si>
    <r>
      <t xml:space="preserve">[Implementation example(s)]
</t>
    </r>
    <r>
      <rPr>
        <sz val="12"/>
        <rFont val="Meiryo UI"/>
        <family val="3"/>
        <charset val="128"/>
      </rPr>
      <t>・</t>
    </r>
    <r>
      <rPr>
        <sz val="12"/>
        <rFont val="Arial"/>
        <family val="2"/>
      </rPr>
      <t xml:space="preserve">Someone of officer level has been appointed by CISO, or an officer has been included in the security promotion committee to establish an information security system
</t>
    </r>
    <r>
      <rPr>
        <sz val="12"/>
        <rFont val="Meiryo UI"/>
        <family val="3"/>
        <charset val="128"/>
      </rPr>
      <t>・</t>
    </r>
    <r>
      <rPr>
        <sz val="12"/>
        <rFont val="Arial"/>
        <family val="2"/>
      </rPr>
      <t>Two separate appointments are made for the CISO overseeing information security and the CIO overseeing IT</t>
    </r>
  </si>
  <si>
    <t>The system for normal situations is reviewed regularly or as necessary</t>
  </si>
  <si>
    <r>
      <t xml:space="preserve">[Frequency]
</t>
    </r>
    <r>
      <rPr>
        <sz val="12"/>
        <rFont val="Meiryo UI"/>
        <family val="3"/>
        <charset val="128"/>
      </rPr>
      <t>・</t>
    </r>
    <r>
      <rPr>
        <sz val="12"/>
        <rFont val="Arial"/>
        <family val="2"/>
      </rPr>
      <t xml:space="preserve">Once per year, or when a serious information security incident/accident occurs
</t>
    </r>
    <r>
      <rPr>
        <sz val="12"/>
        <rFont val="Meiryo UI"/>
        <family val="3"/>
        <charset val="128"/>
      </rPr>
      <t>・</t>
    </r>
    <r>
      <rPr>
        <sz val="12"/>
        <rFont val="Arial"/>
        <family val="2"/>
      </rPr>
      <t>Or, when changes are made to the department or officer responsible for protecting/managing various information, including customer information, due to company reorganization, etc.</t>
    </r>
    <phoneticPr fontId="8"/>
  </si>
  <si>
    <r>
      <t xml:space="preserve">[Implementation example(s)]
</t>
    </r>
    <r>
      <rPr>
        <sz val="12"/>
        <rFont val="Meiryo UI"/>
        <family val="3"/>
        <charset val="128"/>
      </rPr>
      <t>・</t>
    </r>
    <r>
      <rPr>
        <sz val="12"/>
        <rFont val="Arial"/>
        <family val="2"/>
      </rPr>
      <t>The system is reviewed during normal times in response to serious information security incidents/accidents and company reorganization twice a year</t>
    </r>
  </si>
  <si>
    <t>New methods of cyberattacks or leaking information are detected and corresponding security measures are shared with departments in the company</t>
  </si>
  <si>
    <r>
      <t xml:space="preserve">[Rule(s)]
</t>
    </r>
    <r>
      <rPr>
        <sz val="12"/>
        <rFont val="Meiryo UI"/>
        <family val="3"/>
        <charset val="128"/>
      </rPr>
      <t>・</t>
    </r>
    <r>
      <rPr>
        <sz val="12"/>
        <rFont val="Arial"/>
        <family val="2"/>
      </rPr>
      <t xml:space="preserve">In accordance with the system for normal situation, examples of information security incidents/accidents and corresponding security measures shall be shared with departments in the company
[Applies to]
</t>
    </r>
    <r>
      <rPr>
        <sz val="12"/>
        <rFont val="Meiryo UI"/>
        <family val="3"/>
        <charset val="128"/>
      </rPr>
      <t>・</t>
    </r>
    <r>
      <rPr>
        <sz val="12"/>
        <rFont val="Arial"/>
        <family val="2"/>
      </rPr>
      <t xml:space="preserve">Executives, employees, outside employees (including temporary employees, etc.)
[Frequency]
</t>
    </r>
    <r>
      <rPr>
        <sz val="12"/>
        <rFont val="Meiryo UI"/>
        <family val="3"/>
        <charset val="128"/>
      </rPr>
      <t>・</t>
    </r>
    <r>
      <rPr>
        <sz val="12"/>
        <rFont val="Arial"/>
        <family val="2"/>
      </rPr>
      <t>Once per year, or when a serious information security event/incident occurs either inside or outside the company</t>
    </r>
    <phoneticPr fontId="8"/>
  </si>
  <si>
    <r>
      <t xml:space="preserve">[Implementation example(s)]
</t>
    </r>
    <r>
      <rPr>
        <sz val="12"/>
        <rFont val="Meiryo UI"/>
        <family val="3"/>
        <charset val="128"/>
      </rPr>
      <t>・</t>
    </r>
    <r>
      <rPr>
        <sz val="12"/>
        <rFont val="Arial"/>
        <family val="2"/>
      </rPr>
      <t xml:space="preserve">Information security meetings are held regularly to share incidents/accidents
</t>
    </r>
    <r>
      <rPr>
        <sz val="12"/>
        <rFont val="Meiryo UI"/>
        <family val="3"/>
        <charset val="128"/>
      </rPr>
      <t>・</t>
    </r>
    <r>
      <rPr>
        <sz val="12"/>
        <rFont val="Arial"/>
        <family val="2"/>
      </rPr>
      <t xml:space="preserve">Information sources such as those below are used to alert the company before long holidays
&lt;Information sources&gt;
</t>
    </r>
    <r>
      <rPr>
        <sz val="12"/>
        <rFont val="Meiryo UI"/>
        <family val="3"/>
        <charset val="128"/>
      </rPr>
      <t>・</t>
    </r>
    <r>
      <rPr>
        <sz val="12"/>
        <rFont val="Arial"/>
        <family val="2"/>
      </rPr>
      <t xml:space="preserve">Newspapers/other news sources
</t>
    </r>
    <r>
      <rPr>
        <sz val="12"/>
        <rFont val="Meiryo UI"/>
        <family val="3"/>
        <charset val="128"/>
      </rPr>
      <t>・</t>
    </r>
    <r>
      <rPr>
        <sz val="12"/>
        <rFont val="Arial"/>
        <family val="2"/>
      </rPr>
      <t>IPA, JPCERT Coordination Center (major Japanese cybersecurity organizations)</t>
    </r>
  </si>
  <si>
    <t xml:space="preserve">A system is in place for monitoring and analyzing cyberattacks and signs
</t>
  </si>
  <si>
    <r>
      <t xml:space="preserve">[Rule(s)]
</t>
    </r>
    <r>
      <rPr>
        <sz val="12"/>
        <rFont val="Meiryo UI"/>
        <family val="3"/>
        <charset val="128"/>
      </rPr>
      <t>・</t>
    </r>
    <r>
      <rPr>
        <sz val="12"/>
        <rFont val="Arial"/>
        <family val="2"/>
      </rPr>
      <t xml:space="preserve">Build a system that will utilize public and non-public information regarding cyberattacks and vulnerabilities
</t>
    </r>
    <r>
      <rPr>
        <sz val="12"/>
        <rFont val="Meiryo UI"/>
        <family val="3"/>
        <charset val="128"/>
      </rPr>
      <t>・</t>
    </r>
    <r>
      <rPr>
        <sz val="12"/>
        <rFont val="Arial"/>
        <family val="2"/>
      </rPr>
      <t>Allow for detection of cyberattacks and signs using correlation analysis, and build a system that can derive the appropriate responses from analysis results
*Correlation analysis: 
A method for finding signs and traces of information security incidents/accidents by analyzing complex logs, etc.</t>
    </r>
    <phoneticPr fontId="8"/>
  </si>
  <si>
    <r>
      <t xml:space="preserve">[System construction example]
</t>
    </r>
    <r>
      <rPr>
        <sz val="11"/>
        <rFont val="Meiryo UI"/>
        <family val="3"/>
        <charset val="128"/>
      </rPr>
      <t>・</t>
    </r>
    <r>
      <rPr>
        <sz val="11"/>
        <rFont val="Arial"/>
        <family val="2"/>
      </rPr>
      <t xml:space="preserve">Build a system supporting cyber security, and a system that collects a diverse range of logs, detects abnormalities through behavior detection, and confirms detection information from outsourced SOC 24 hours a day, 365 days a year
[Intelligence gathering]
</t>
    </r>
    <r>
      <rPr>
        <sz val="11"/>
        <rFont val="Meiryo UI"/>
        <family val="3"/>
        <charset val="128"/>
      </rPr>
      <t>・</t>
    </r>
    <r>
      <rPr>
        <sz val="11"/>
        <rFont val="Arial"/>
        <family val="2"/>
      </rPr>
      <t xml:space="preserve">In-house cyber intelligence specialists are available
</t>
    </r>
    <r>
      <rPr>
        <sz val="11"/>
        <rFont val="Meiryo UI"/>
        <family val="3"/>
        <charset val="128"/>
      </rPr>
      <t>・</t>
    </r>
    <r>
      <rPr>
        <sz val="11"/>
        <rFont val="Arial"/>
        <family val="2"/>
      </rPr>
      <t xml:space="preserve">A system is built with a skill level that allows for consideration of the next best measure through correlation analysis of each piece of information when the following signs of increased risk are detected:
1. Form of attack, details of related communication
2. Core attack code
3. Communication details after being damaged
4. Other features that remain on the server or with the client
[Log analysis examples]
</t>
    </r>
    <r>
      <rPr>
        <sz val="11"/>
        <rFont val="Meiryo UI"/>
        <family val="3"/>
        <charset val="128"/>
      </rPr>
      <t>・</t>
    </r>
    <r>
      <rPr>
        <sz val="11"/>
        <rFont val="Arial"/>
        <family val="2"/>
      </rPr>
      <t xml:space="preserve">Analysis results based on various rules are reported at monthly debriefing sessions
</t>
    </r>
    <r>
      <rPr>
        <sz val="11"/>
        <rFont val="Meiryo UI"/>
        <family val="3"/>
        <charset val="128"/>
      </rPr>
      <t>・</t>
    </r>
    <r>
      <rPr>
        <sz val="11"/>
        <rFont val="Arial"/>
        <family val="2"/>
      </rPr>
      <t xml:space="preserve">Logs subject to correlation analysis are clarified
</t>
    </r>
    <r>
      <rPr>
        <sz val="11"/>
        <rFont val="Meiryo UI"/>
        <family val="3"/>
        <charset val="128"/>
      </rPr>
      <t>・</t>
    </r>
    <r>
      <rPr>
        <sz val="11"/>
        <rFont val="Arial"/>
        <family val="2"/>
      </rPr>
      <t xml:space="preserve">Logs of security devices such as firewalls, IPS, IDS
</t>
    </r>
    <r>
      <rPr>
        <sz val="11"/>
        <rFont val="Meiryo UI"/>
        <family val="3"/>
        <charset val="128"/>
      </rPr>
      <t>・</t>
    </r>
    <r>
      <rPr>
        <sz val="11"/>
        <rFont val="Arial"/>
        <family val="2"/>
      </rPr>
      <t xml:space="preserve">Access logs for web servers, etc.
</t>
    </r>
    <r>
      <rPr>
        <sz val="11"/>
        <rFont val="Meiryo UI"/>
        <family val="3"/>
        <charset val="128"/>
      </rPr>
      <t>・</t>
    </r>
    <r>
      <rPr>
        <sz val="11"/>
        <rFont val="Arial"/>
        <family val="2"/>
      </rPr>
      <t xml:space="preserve">Logs of various systems such as ActiveDirectory and DNS
</t>
    </r>
    <r>
      <rPr>
        <sz val="11"/>
        <rFont val="Meiryo UI"/>
        <family val="3"/>
        <charset val="128"/>
      </rPr>
      <t>・</t>
    </r>
    <r>
      <rPr>
        <sz val="11"/>
        <rFont val="Arial"/>
        <family val="2"/>
      </rPr>
      <t xml:space="preserve">Logs related to user terminals
</t>
    </r>
    <r>
      <rPr>
        <sz val="11"/>
        <rFont val="Meiryo UI"/>
        <family val="3"/>
        <charset val="128"/>
      </rPr>
      <t>・</t>
    </r>
    <r>
      <rPr>
        <sz val="11"/>
        <rFont val="Arial"/>
        <family val="2"/>
      </rPr>
      <t>Trend analysis is carried out based on the latest threat information, vulnerability information, risk assessment results, etc., and emergency response measures are prepared</t>
    </r>
    <phoneticPr fontId="8"/>
  </si>
  <si>
    <t>CPS.RA-2
CPS.PT-1
CPS.CM-3</t>
  </si>
  <si>
    <t>5 System (adverse situations)</t>
    <phoneticPr fontId="8"/>
  </si>
  <si>
    <t>Clarify systems and roles for information security and minimize damage in the event of an incident/ accident to enable recovery to normal operations as quickly as possible</t>
  </si>
  <si>
    <t>A system for responding to information security incidents/accidents and its corresponding officers shall be clarified</t>
  </si>
  <si>
    <t>A system for responding to information security incidents/ accidents and its corresponding roles and responsibilities is clarified</t>
    <phoneticPr fontId="8"/>
  </si>
  <si>
    <r>
      <t xml:space="preserve">[Rule(s)]
</t>
    </r>
    <r>
      <rPr>
        <sz val="12"/>
        <rFont val="Meiryo UI"/>
        <family val="3"/>
        <charset val="128"/>
      </rPr>
      <t>・</t>
    </r>
    <r>
      <rPr>
        <sz val="12"/>
        <rFont val="Arial"/>
        <family val="2"/>
      </rPr>
      <t xml:space="preserve">The roles and responsibilities of the executive that presides over information security (CISO, etc.) and those of the department in charge of information security shall be clarified
</t>
    </r>
    <r>
      <rPr>
        <sz val="12"/>
        <rFont val="Meiryo UI"/>
        <family val="3"/>
        <charset val="128"/>
      </rPr>
      <t>・</t>
    </r>
    <r>
      <rPr>
        <sz val="12"/>
        <rFont val="Arial"/>
        <family val="2"/>
      </rPr>
      <t>Criteria for information security incidents/accidents shall be clarified, as shall contact persons inside/outside the company and contact routes thereof</t>
    </r>
    <phoneticPr fontId="8"/>
  </si>
  <si>
    <r>
      <t xml:space="preserve">[Examples of response systems]
</t>
    </r>
    <r>
      <rPr>
        <sz val="12"/>
        <rFont val="Meiryo UI"/>
        <family val="3"/>
        <charset val="128"/>
      </rPr>
      <t>・</t>
    </r>
    <r>
      <rPr>
        <sz val="12"/>
        <rFont val="Arial"/>
        <family val="2"/>
      </rPr>
      <t xml:space="preserve">A “Confidentiality Committee” is established
</t>
    </r>
    <r>
      <rPr>
        <sz val="12"/>
        <rFont val="Meiryo UI"/>
        <family val="3"/>
        <charset val="128"/>
      </rPr>
      <t>・</t>
    </r>
    <r>
      <rPr>
        <sz val="12"/>
        <rFont val="Arial"/>
        <family val="2"/>
      </rPr>
      <t xml:space="preserve">A system for responding to information security incidents/accidents is established in the form of a Computer Security Incident Response Team (CSIRT)
[Examples of officers]
</t>
    </r>
    <r>
      <rPr>
        <sz val="12"/>
        <rFont val="Meiryo UI"/>
        <family val="3"/>
        <charset val="128"/>
      </rPr>
      <t>・</t>
    </r>
    <r>
      <rPr>
        <sz val="12"/>
        <rFont val="Arial"/>
        <family val="2"/>
      </rPr>
      <t xml:space="preserve">CEO
</t>
    </r>
    <r>
      <rPr>
        <sz val="12"/>
        <rFont val="Meiryo UI"/>
        <family val="3"/>
        <charset val="128"/>
      </rPr>
      <t>・</t>
    </r>
    <r>
      <rPr>
        <sz val="12"/>
        <rFont val="Arial"/>
        <family val="2"/>
      </rPr>
      <t>CISO</t>
    </r>
  </si>
  <si>
    <t>Incident/accident response</t>
  </si>
  <si>
    <t>CPS.AE-2
CPS.RA-2
CPS.RA-3
CPS.DP-2
CPS.IM-1
CPS.IM-2
CPS.AN-3</t>
  </si>
  <si>
    <t>5 System (adverse situations)</t>
  </si>
  <si>
    <t>Information security incidents/accidents that occur are responded to and an overview of the accident and its impact/response measures are recorded</t>
  </si>
  <si>
    <r>
      <t xml:space="preserve">[Rule(s)]
</t>
    </r>
    <r>
      <rPr>
        <sz val="12"/>
        <rFont val="Meiryo UI"/>
        <family val="3"/>
        <charset val="128"/>
      </rPr>
      <t>・</t>
    </r>
    <r>
      <rPr>
        <sz val="12"/>
        <rFont val="Arial"/>
        <family val="2"/>
      </rPr>
      <t>A reporting format for information security incidents/accidents shall be established</t>
    </r>
    <phoneticPr fontId="8"/>
  </si>
  <si>
    <r>
      <t xml:space="preserve">[Examples of items in reporting formats]
</t>
    </r>
    <r>
      <rPr>
        <sz val="12"/>
        <rFont val="Meiryo UI"/>
        <family val="3"/>
        <charset val="128"/>
      </rPr>
      <t>・</t>
    </r>
    <r>
      <rPr>
        <sz val="12"/>
        <rFont val="Arial"/>
        <family val="2"/>
      </rPr>
      <t xml:space="preserve">Date and time occurred
</t>
    </r>
    <r>
      <rPr>
        <sz val="12"/>
        <rFont val="Meiryo UI"/>
        <family val="3"/>
        <charset val="128"/>
      </rPr>
      <t>・</t>
    </r>
    <r>
      <rPr>
        <sz val="12"/>
        <rFont val="Arial"/>
        <family val="2"/>
      </rPr>
      <t xml:space="preserve">Problem
</t>
    </r>
    <r>
      <rPr>
        <sz val="12"/>
        <rFont val="Meiryo UI"/>
        <family val="3"/>
        <charset val="128"/>
      </rPr>
      <t>・</t>
    </r>
    <r>
      <rPr>
        <sz val="12"/>
        <rFont val="Arial"/>
        <family val="2"/>
      </rPr>
      <t xml:space="preserve">Operations impacted
</t>
    </r>
    <r>
      <rPr>
        <sz val="12"/>
        <rFont val="Meiryo UI"/>
        <family val="3"/>
        <charset val="128"/>
      </rPr>
      <t>・</t>
    </r>
    <r>
      <rPr>
        <sz val="12"/>
        <rFont val="Arial"/>
        <family val="2"/>
      </rPr>
      <t xml:space="preserve">Causes
</t>
    </r>
    <r>
      <rPr>
        <sz val="12"/>
        <rFont val="Meiryo UI"/>
        <family val="3"/>
        <charset val="128"/>
      </rPr>
      <t>・</t>
    </r>
    <r>
      <rPr>
        <sz val="12"/>
        <rFont val="Arial"/>
        <family val="2"/>
      </rPr>
      <t xml:space="preserve">Provisional response (control measures and recovery)
</t>
    </r>
    <r>
      <rPr>
        <sz val="12"/>
        <rFont val="Meiryo UI"/>
        <family val="3"/>
        <charset val="128"/>
      </rPr>
      <t>・</t>
    </r>
    <r>
      <rPr>
        <sz val="12"/>
        <rFont val="Arial"/>
        <family val="2"/>
      </rPr>
      <t xml:space="preserve">Permanent measures (recurrence prevention)
</t>
    </r>
    <r>
      <rPr>
        <sz val="12"/>
        <rFont val="Meiryo UI"/>
        <family val="3"/>
        <charset val="128"/>
      </rPr>
      <t>・</t>
    </r>
    <r>
      <rPr>
        <sz val="12"/>
        <rFont val="Arial"/>
        <family val="2"/>
      </rPr>
      <t>Date and time (of completion of permanent measures)</t>
    </r>
    <phoneticPr fontId="8"/>
  </si>
  <si>
    <t>The system for adverse situations is reviewed regularly or as necessary</t>
  </si>
  <si>
    <r>
      <t xml:space="preserve">[Frequency]
</t>
    </r>
    <r>
      <rPr>
        <sz val="12"/>
        <rFont val="Meiryo UI"/>
        <family val="3"/>
        <charset val="128"/>
      </rPr>
      <t>・</t>
    </r>
    <r>
      <rPr>
        <sz val="12"/>
        <rFont val="Arial"/>
        <family val="2"/>
      </rPr>
      <t>Once per year, or when a serious information security incident/accident occurs, etc.</t>
    </r>
    <phoneticPr fontId="8"/>
  </si>
  <si>
    <r>
      <t xml:space="preserve">[Examples of review]
</t>
    </r>
    <r>
      <rPr>
        <sz val="12"/>
        <rFont val="Meiryo UI"/>
        <family val="3"/>
        <charset val="128"/>
      </rPr>
      <t>・</t>
    </r>
    <r>
      <rPr>
        <sz val="12"/>
        <rFont val="Arial"/>
        <family val="2"/>
      </rPr>
      <t xml:space="preserve">Reviews performed when starting projects, when making personnel changes, or during company reorganizations performed at the beginning of the fiscal year
</t>
    </r>
    <r>
      <rPr>
        <sz val="12"/>
        <rFont val="Meiryo UI"/>
        <family val="3"/>
        <charset val="128"/>
      </rPr>
      <t>・</t>
    </r>
    <r>
      <rPr>
        <sz val="12"/>
        <rFont val="Arial"/>
        <family val="2"/>
      </rPr>
      <t>Reviews performed when an information security incident/accident occurs]</t>
    </r>
    <phoneticPr fontId="8"/>
  </si>
  <si>
    <t>6 Procedures in adverse situations</t>
    <phoneticPr fontId="8"/>
  </si>
  <si>
    <t>Same as above</t>
  </si>
  <si>
    <t>Positioning information security incidents/accidents in the company's business continuity plan or emergency response plan</t>
  </si>
  <si>
    <t>Lv3</t>
  </si>
  <si>
    <t>A business continuity plan or emergency response plan is created for the company that includes information security incidents/accidents</t>
  </si>
  <si>
    <r>
      <t xml:space="preserve">[Standards]
</t>
    </r>
    <r>
      <rPr>
        <sz val="12"/>
        <rFont val="Meiryo UI"/>
        <family val="3"/>
        <charset val="128"/>
      </rPr>
      <t>・</t>
    </r>
    <r>
      <rPr>
        <sz val="12"/>
        <rFont val="Arial"/>
        <family val="2"/>
      </rPr>
      <t xml:space="preserve">Devise a countermeasure plan based on the response history for security incidents/accidents and risk assessment results
</t>
    </r>
    <r>
      <rPr>
        <sz val="12"/>
        <rFont val="Meiryo UI"/>
        <family val="3"/>
        <charset val="128"/>
      </rPr>
      <t>・</t>
    </r>
    <r>
      <rPr>
        <sz val="12"/>
        <rFont val="Arial"/>
        <family val="2"/>
      </rPr>
      <t>It shall be confirmed that the measures are implemented in accordance with the countermeasure plan
[Details of the countermeasure plan]
-Descriptions of measures (what kinds of measures should be taken for what events)
-Schedule (start and end times and the period required for each process of the countermeasure)
[Countermeasure progress confirmation]
-Once or more per year</t>
    </r>
    <r>
      <rPr>
        <sz val="12"/>
        <rFont val="Meiryo UI"/>
        <family val="3"/>
        <charset val="128"/>
      </rPr>
      <t>　</t>
    </r>
    <phoneticPr fontId="8"/>
  </si>
  <si>
    <r>
      <t xml:space="preserve">[Examples of countermeasure plans and implementation checks]
</t>
    </r>
    <r>
      <rPr>
        <sz val="12"/>
        <rFont val="Meiryo UI"/>
        <family val="3"/>
        <charset val="128"/>
      </rPr>
      <t>・</t>
    </r>
    <r>
      <rPr>
        <sz val="12"/>
        <rFont val="Arial"/>
        <family val="2"/>
      </rPr>
      <t xml:space="preserve">Company-wide risk assessment is carried out annually and a response plan is created according to those risks
</t>
    </r>
    <r>
      <rPr>
        <sz val="12"/>
        <rFont val="Meiryo UI"/>
        <family val="3"/>
        <charset val="128"/>
      </rPr>
      <t>・</t>
    </r>
    <r>
      <rPr>
        <sz val="12"/>
        <rFont val="Arial"/>
        <family val="2"/>
      </rPr>
      <t xml:space="preserve">Check whether measures are being implemented according to the response plan annually
</t>
    </r>
    <r>
      <rPr>
        <sz val="12"/>
        <rFont val="Meiryo UI"/>
        <family val="3"/>
        <charset val="128"/>
      </rPr>
      <t>・</t>
    </r>
    <r>
      <rPr>
        <sz val="12"/>
        <rFont val="Arial"/>
        <family val="2"/>
      </rPr>
      <t xml:space="preserve">Specify security incidents/accidents in the target risks of the Group's business continuity plan basic policy. 
</t>
    </r>
    <r>
      <rPr>
        <sz val="12"/>
        <rFont val="Meiryo UI"/>
        <family val="3"/>
        <charset val="128"/>
      </rPr>
      <t>・</t>
    </r>
    <r>
      <rPr>
        <sz val="12"/>
        <rFont val="Arial"/>
        <family val="2"/>
      </rPr>
      <t xml:space="preserve">Confirm the emergency response plan via internal audit and correct as necessary. 
</t>
    </r>
    <r>
      <rPr>
        <sz val="12"/>
        <rFont val="Meiryo UI"/>
        <family val="3"/>
        <charset val="128"/>
      </rPr>
      <t>・</t>
    </r>
    <r>
      <rPr>
        <sz val="12"/>
        <rFont val="Arial"/>
        <family val="2"/>
      </rPr>
      <t>Position as a risk that may adversely affect company management, drafting and improving plans</t>
    </r>
  </si>
  <si>
    <t>Risk</t>
  </si>
  <si>
    <t>CPS.RP-1
CPS.RP-3</t>
  </si>
  <si>
    <t>6 Procedures in adverse situations</t>
  </si>
  <si>
    <t>The business continuity plan or emergency response plan for the company that includes information security incidents/accidents is checked regularly and revised as necessary</t>
  </si>
  <si>
    <r>
      <t xml:space="preserve">[Frequency]
</t>
    </r>
    <r>
      <rPr>
        <sz val="12"/>
        <rFont val="Meiryo UI"/>
        <family val="3"/>
        <charset val="128"/>
      </rPr>
      <t>・</t>
    </r>
    <r>
      <rPr>
        <sz val="12"/>
        <rFont val="Arial"/>
        <family val="2"/>
      </rPr>
      <t>Once or more per year</t>
    </r>
    <phoneticPr fontId="8"/>
  </si>
  <si>
    <r>
      <t xml:space="preserve">[Examples of review]
</t>
    </r>
    <r>
      <rPr>
        <sz val="12"/>
        <rFont val="Meiryo UI"/>
        <family val="3"/>
        <charset val="128"/>
      </rPr>
      <t>・</t>
    </r>
    <r>
      <rPr>
        <sz val="12"/>
        <rFont val="Arial"/>
        <family val="2"/>
      </rPr>
      <t>The content of the plan is checked once a year and revised as necessary.</t>
    </r>
    <phoneticPr fontId="8"/>
  </si>
  <si>
    <t>Procedures for addressing information security incidents/accidents at an early stage shall be clarified</t>
  </si>
  <si>
    <t>The scope of information security incidents/accidents is clarified and communicated throughout the company</t>
  </si>
  <si>
    <r>
      <t xml:space="preserve">[Rule(s)]
</t>
    </r>
    <r>
      <rPr>
        <sz val="12"/>
        <rFont val="Meiryo UI"/>
        <family val="3"/>
        <charset val="128"/>
      </rPr>
      <t>・</t>
    </r>
    <r>
      <rPr>
        <sz val="12"/>
        <rFont val="Arial"/>
        <family val="2"/>
      </rPr>
      <t xml:space="preserve">The following scopes shall be clarified
[Details for clarification]
-Events treated as accidents/incidents
-Accident/incident levels
[Applies to]
</t>
    </r>
    <r>
      <rPr>
        <sz val="12"/>
        <rFont val="Meiryo UI"/>
        <family val="3"/>
        <charset val="128"/>
      </rPr>
      <t>・</t>
    </r>
    <r>
      <rPr>
        <sz val="12"/>
        <rFont val="Arial"/>
        <family val="2"/>
      </rPr>
      <t>Communicating to executives, employees, temporary employees, and seconded employees</t>
    </r>
    <phoneticPr fontId="8"/>
  </si>
  <si>
    <r>
      <t xml:space="preserve">[Example scopes]
</t>
    </r>
    <r>
      <rPr>
        <sz val="12"/>
        <rFont val="Meiryo UI"/>
        <family val="3"/>
        <charset val="128"/>
      </rPr>
      <t>・</t>
    </r>
    <r>
      <rPr>
        <sz val="12"/>
        <rFont val="Arial"/>
        <family val="2"/>
      </rPr>
      <t xml:space="preserve">Lost or stolen information recording media such as company-loaned PCs, USB memory, drawings, or reports
</t>
    </r>
    <r>
      <rPr>
        <sz val="12"/>
        <rFont val="Meiryo UI"/>
        <family val="3"/>
        <charset val="128"/>
      </rPr>
      <t>・</t>
    </r>
    <r>
      <rPr>
        <sz val="12"/>
        <rFont val="Arial"/>
        <family val="2"/>
      </rPr>
      <t xml:space="preserve">Attacks from outside (malware infection, unauthorized access, falsification of company websites, hijacking of company-loaned PC operations, etc.)
</t>
    </r>
    <r>
      <rPr>
        <sz val="12"/>
        <rFont val="Meiryo UI"/>
        <family val="3"/>
        <charset val="128"/>
      </rPr>
      <t>・</t>
    </r>
    <r>
      <rPr>
        <sz val="12"/>
        <rFont val="Arial"/>
        <family val="2"/>
      </rPr>
      <t xml:space="preserve">Erroneous transmission of confidential information by email, fax, physical mail (including EMS), etc.
</t>
    </r>
    <r>
      <rPr>
        <sz val="12"/>
        <rFont val="Meiryo UI"/>
        <family val="3"/>
        <charset val="128"/>
      </rPr>
      <t>・</t>
    </r>
    <r>
      <rPr>
        <sz val="12"/>
        <rFont val="Arial"/>
        <family val="2"/>
      </rPr>
      <t xml:space="preserve">Leakage of confidential information by an outsourced company
</t>
    </r>
    <r>
      <rPr>
        <sz val="12"/>
        <rFont val="Meiryo UI"/>
        <family val="3"/>
        <charset val="128"/>
      </rPr>
      <t>・</t>
    </r>
    <r>
      <rPr>
        <sz val="12"/>
        <rFont val="Arial"/>
        <family val="2"/>
      </rPr>
      <t xml:space="preserve">Lost or stolen employee ID cards or ID cards for entering classified areas
</t>
    </r>
    <r>
      <rPr>
        <sz val="12"/>
        <rFont val="Meiryo UI"/>
        <family val="3"/>
        <charset val="128"/>
      </rPr>
      <t>・</t>
    </r>
    <r>
      <rPr>
        <sz val="12"/>
        <rFont val="Arial"/>
        <family val="2"/>
      </rPr>
      <t xml:space="preserve">Other events that may lead to information leakage, etc., which the Chief Information Security Officer has determined to be important (ex. internal crime)
[Cases of communication]
</t>
    </r>
    <r>
      <rPr>
        <sz val="12"/>
        <rFont val="Meiryo UI"/>
        <family val="3"/>
        <charset val="128"/>
      </rPr>
      <t>・</t>
    </r>
    <r>
      <rPr>
        <sz val="12"/>
        <rFont val="Arial"/>
        <family val="2"/>
      </rPr>
      <t xml:space="preserve">The content of training includes "scope of treatment as an accident/incident"
</t>
    </r>
    <r>
      <rPr>
        <sz val="12"/>
        <rFont val="Meiryo UI"/>
        <family val="3"/>
        <charset val="128"/>
      </rPr>
      <t>・</t>
    </r>
    <r>
      <rPr>
        <sz val="12"/>
        <rFont val="Arial"/>
        <family val="2"/>
      </rPr>
      <t>A security incident classification is formulated and posted on the internal electronic bulletin board (portal website) to communicate it to those in the company</t>
    </r>
  </si>
  <si>
    <t>Procedures (initial procedures, system recovery procedures, etc.) for responding to information security incidents/ accidents are defined</t>
  </si>
  <si>
    <r>
      <t xml:space="preserve">[Rule(s)]
</t>
    </r>
    <r>
      <rPr>
        <sz val="12"/>
        <rFont val="Meiryo UI"/>
        <family val="3"/>
        <charset val="128"/>
      </rPr>
      <t>・</t>
    </r>
    <r>
      <rPr>
        <sz val="12"/>
        <rFont val="Arial"/>
        <family val="2"/>
      </rPr>
      <t>If necessary, the organization shall include the following response procedures
(1) Procedures for reporting discovery of incidents/accidents, (2) Initial procedures, (3) Investigation/response procedures, (4) Recovery procedures, (5) Final reporting procedures</t>
    </r>
    <phoneticPr fontId="8"/>
  </si>
  <si>
    <r>
      <t xml:space="preserve">[Examples of items to be included in response procedures]
</t>
    </r>
    <r>
      <rPr>
        <sz val="12"/>
        <rFont val="Meiryo UI"/>
        <family val="3"/>
        <charset val="128"/>
      </rPr>
      <t>・</t>
    </r>
    <r>
      <rPr>
        <sz val="12"/>
        <rFont val="Arial"/>
        <family val="2"/>
      </rPr>
      <t xml:space="preserve">Detailed description of measures to be taken
</t>
    </r>
    <r>
      <rPr>
        <sz val="12"/>
        <rFont val="Meiryo UI"/>
        <family val="3"/>
        <charset val="128"/>
      </rPr>
      <t>・</t>
    </r>
    <r>
      <rPr>
        <sz val="12"/>
        <rFont val="Arial"/>
        <family val="2"/>
      </rPr>
      <t xml:space="preserve">Ex.: Networks are to be immediately segregated following detection of a suspected malware infection or unauthorized access
</t>
    </r>
    <r>
      <rPr>
        <sz val="12"/>
        <rFont val="Meiryo UI"/>
        <family val="3"/>
        <charset val="128"/>
      </rPr>
      <t>・</t>
    </r>
    <r>
      <rPr>
        <sz val="12"/>
        <rFont val="Arial"/>
        <family val="2"/>
      </rPr>
      <t xml:space="preserve">Response system, contact persons
</t>
    </r>
    <r>
      <rPr>
        <sz val="12"/>
        <rFont val="Meiryo UI"/>
        <family val="3"/>
        <charset val="128"/>
      </rPr>
      <t>・</t>
    </r>
    <r>
      <rPr>
        <sz val="12"/>
        <rFont val="Arial"/>
        <family val="2"/>
      </rPr>
      <t xml:space="preserve">Methods of investigating the status of information security incidents/accidents (target logs, operating procedures)
</t>
    </r>
    <r>
      <rPr>
        <sz val="12"/>
        <rFont val="Meiryo UI"/>
        <family val="3"/>
        <charset val="128"/>
      </rPr>
      <t>・</t>
    </r>
    <r>
      <rPr>
        <sz val="12"/>
        <rFont val="Arial"/>
        <family val="2"/>
      </rPr>
      <t xml:space="preserve">Work flows for studying methods of implementing technical measures (primary isolation of causes)
</t>
    </r>
    <r>
      <rPr>
        <sz val="12"/>
        <rFont val="Meiryo UI"/>
        <family val="3"/>
        <charset val="128"/>
      </rPr>
      <t>・</t>
    </r>
    <r>
      <rPr>
        <sz val="12"/>
        <rFont val="Arial"/>
        <family val="2"/>
      </rPr>
      <t xml:space="preserve">In-house reporting procedures (forms, work flows)
</t>
    </r>
    <r>
      <rPr>
        <sz val="12"/>
        <rFont val="Meiryo UI"/>
        <family val="3"/>
        <charset val="128"/>
      </rPr>
      <t>・</t>
    </r>
    <r>
      <rPr>
        <sz val="12"/>
        <rFont val="Arial"/>
        <family val="2"/>
      </rPr>
      <t xml:space="preserve">Examples of items to be reported: Date and time discovered, scope of impact, details, causes
</t>
    </r>
    <r>
      <rPr>
        <sz val="12"/>
        <rFont val="Meiryo UI"/>
        <family val="3"/>
        <charset val="128"/>
      </rPr>
      <t>・</t>
    </r>
    <r>
      <rPr>
        <sz val="12"/>
        <rFont val="Arial"/>
        <family val="2"/>
      </rPr>
      <t xml:space="preserve">Methods of announcing to customers via the Public Relations Department
(forms, work flows)
[Examples of response procedure handing methods]
</t>
    </r>
    <r>
      <rPr>
        <sz val="12"/>
        <rFont val="Meiryo UI"/>
        <family val="3"/>
        <charset val="128"/>
      </rPr>
      <t>・</t>
    </r>
    <r>
      <rPr>
        <sz val="12"/>
        <rFont val="Arial"/>
        <family val="2"/>
      </rPr>
      <t>Response procedures are posted using electronic media in a format where they can be viewed whenever necessary, as well as stored on paper format</t>
    </r>
  </si>
  <si>
    <t>Procedures (initial procedures, system recovery procedures, etc.) for responding to information security incidents/accidents are checked regularly and revised as necessary</t>
  </si>
  <si>
    <r>
      <t xml:space="preserve">[Frequency]
</t>
    </r>
    <r>
      <rPr>
        <sz val="12"/>
        <rFont val="Meiryo UI"/>
        <family val="3"/>
        <charset val="128"/>
      </rPr>
      <t>・</t>
    </r>
    <r>
      <rPr>
        <sz val="12"/>
        <rFont val="Arial"/>
        <family val="2"/>
      </rPr>
      <t>Once per year and when a serious incident/accident occurs</t>
    </r>
    <phoneticPr fontId="8"/>
  </si>
  <si>
    <r>
      <t xml:space="preserve">[Implementation example(s)]
</t>
    </r>
    <r>
      <rPr>
        <sz val="12"/>
        <rFont val="Meiryo UI"/>
        <family val="3"/>
        <charset val="128"/>
      </rPr>
      <t>・</t>
    </r>
    <r>
      <rPr>
        <sz val="12"/>
        <rFont val="Arial"/>
        <family val="2"/>
      </rPr>
      <t>Reviews are carried out every year and made known to related parties as necessary</t>
    </r>
  </si>
  <si>
    <t>Procedures for responding to malware infections are defined</t>
  </si>
  <si>
    <r>
      <t xml:space="preserve">[Rule(s)]
</t>
    </r>
    <r>
      <rPr>
        <sz val="12"/>
        <rFont val="Meiryo UI"/>
        <family val="3"/>
        <charset val="128"/>
      </rPr>
      <t>・</t>
    </r>
    <r>
      <rPr>
        <sz val="12"/>
        <rFont val="Arial"/>
        <family val="2"/>
      </rPr>
      <t>If necessary, the organization shall include the following procedures in responding to malware infections
(1) Procedures for reporting discovery of incidents/accidents, (2) Initial procedures, (3) Investigation/response procedures, (4) Recovery procedures, (5) Final reporting procedures</t>
    </r>
    <phoneticPr fontId="8"/>
  </si>
  <si>
    <r>
      <t xml:space="preserve">[Examples of response procedures]
</t>
    </r>
    <r>
      <rPr>
        <sz val="12"/>
        <rFont val="Meiryo UI"/>
        <family val="3"/>
        <charset val="128"/>
      </rPr>
      <t>・</t>
    </r>
    <r>
      <rPr>
        <sz val="12"/>
        <rFont val="Arial"/>
        <family val="2"/>
      </rPr>
      <t>Procedures are defined in which networks are immediately segregated following detection of a suspected malware infection or unauthorized access on a client computer, after which persons responsible for the reporting of information security incidents/accidents are contacted</t>
    </r>
  </si>
  <si>
    <t>Procedures for responding to malware infection are checked regularly and revised as necessary</t>
  </si>
  <si>
    <r>
      <t xml:space="preserve">[Rule(s)]
</t>
    </r>
    <r>
      <rPr>
        <sz val="12"/>
        <rFont val="Meiryo UI"/>
        <family val="3"/>
        <charset val="128"/>
      </rPr>
      <t>・</t>
    </r>
    <r>
      <rPr>
        <sz val="12"/>
        <rFont val="Arial"/>
        <family val="2"/>
      </rPr>
      <t>The content of education/training shall be reviewed based on attack trends, world trends, etc.
[Frequency]
-Once or more per year</t>
    </r>
    <phoneticPr fontId="8"/>
  </si>
  <si>
    <t>7 Daily education</t>
    <phoneticPr fontId="8"/>
  </si>
  <si>
    <t>Have employees understand the risks surrounding malware and confidential information, as well as the correct handling methods thereof, in order to prevent information security incidents/accidents</t>
  </si>
  <si>
    <t>Employees shall be educated to be aware of risks</t>
  </si>
  <si>
    <t>In-house education is provided regarding malware infections via email</t>
  </si>
  <si>
    <r>
      <t xml:space="preserve">[Rule(s)]
</t>
    </r>
    <r>
      <rPr>
        <sz val="12"/>
        <rFont val="Meiryo UI"/>
        <family val="3"/>
        <charset val="128"/>
      </rPr>
      <t>・</t>
    </r>
    <r>
      <rPr>
        <sz val="12"/>
        <rFont val="Arial"/>
        <family val="2"/>
      </rPr>
      <t xml:space="preserve">Education on preventing malware via email shall be provided by distributing/posting educational materials, e-Learning, or group education, etc.
</t>
    </r>
    <r>
      <rPr>
        <sz val="12"/>
        <rFont val="Meiryo UI"/>
        <family val="3"/>
        <charset val="128"/>
      </rPr>
      <t>・</t>
    </r>
    <r>
      <rPr>
        <sz val="12"/>
        <rFont val="Arial"/>
        <family val="2"/>
      </rPr>
      <t xml:space="preserve">Review the content of training and improve the content of the next training
[Applies to]
</t>
    </r>
    <r>
      <rPr>
        <sz val="12"/>
        <rFont val="Meiryo UI"/>
        <family val="3"/>
        <charset val="128"/>
      </rPr>
      <t>・</t>
    </r>
    <r>
      <rPr>
        <sz val="12"/>
        <rFont val="Arial"/>
        <family val="2"/>
      </rPr>
      <t xml:space="preserve">Executives, employees, outside employees (including temporary employees, etc.) who use email
[Frequency]
</t>
    </r>
    <r>
      <rPr>
        <sz val="12"/>
        <rFont val="Meiryo UI"/>
        <family val="3"/>
        <charset val="128"/>
      </rPr>
      <t>・</t>
    </r>
    <r>
      <rPr>
        <sz val="12"/>
        <rFont val="Arial"/>
        <family val="2"/>
      </rPr>
      <t>Whenever a new employee joins the company and once or more per year</t>
    </r>
    <phoneticPr fontId="8"/>
  </si>
  <si>
    <r>
      <t xml:space="preserve">[Examples of education]
</t>
    </r>
    <r>
      <rPr>
        <sz val="12"/>
        <rFont val="Meiryo UI"/>
        <family val="3"/>
        <charset val="128"/>
      </rPr>
      <t>・</t>
    </r>
    <r>
      <rPr>
        <sz val="12"/>
        <rFont val="Arial"/>
        <family val="2"/>
      </rPr>
      <t xml:space="preserve">Group education when new employees, mid-career hires, outside employees join the company, etc.
</t>
    </r>
    <r>
      <rPr>
        <sz val="12"/>
        <rFont val="Meiryo UI"/>
        <family val="3"/>
        <charset val="128"/>
      </rPr>
      <t>・</t>
    </r>
    <r>
      <rPr>
        <sz val="12"/>
        <rFont val="Arial"/>
        <family val="2"/>
      </rPr>
      <t xml:space="preserve">Education via e-Learning
</t>
    </r>
    <r>
      <rPr>
        <sz val="12"/>
        <rFont val="Meiryo UI"/>
        <family val="3"/>
        <charset val="128"/>
      </rPr>
      <t>・</t>
    </r>
    <r>
      <rPr>
        <sz val="12"/>
        <rFont val="Arial"/>
        <family val="2"/>
      </rPr>
      <t xml:space="preserve">Viewing of training videos provided by IPA, security vendors, or made in-house, etc.
</t>
    </r>
    <r>
      <rPr>
        <sz val="12"/>
        <rFont val="Meiryo UI"/>
        <family val="3"/>
        <charset val="128"/>
      </rPr>
      <t>・</t>
    </r>
    <r>
      <rPr>
        <sz val="12"/>
        <rFont val="Arial"/>
        <family val="2"/>
      </rPr>
      <t xml:space="preserve">Distribution or posting of educational materials provided by IPA, security vendors, or made in-house, etc.
</t>
    </r>
    <r>
      <rPr>
        <sz val="12"/>
        <rFont val="Meiryo UI"/>
        <family val="3"/>
        <charset val="128"/>
      </rPr>
      <t>・</t>
    </r>
    <r>
      <rPr>
        <sz val="12"/>
        <rFont val="Arial"/>
        <family val="2"/>
      </rPr>
      <t xml:space="preserve">Explanations regarding risks when using email and corresponding measures via user manuals, etc.
</t>
    </r>
    <r>
      <rPr>
        <sz val="12"/>
        <rFont val="Meiryo UI"/>
        <family val="3"/>
        <charset val="128"/>
      </rPr>
      <t>・</t>
    </r>
    <r>
      <rPr>
        <sz val="12"/>
        <rFont val="Arial"/>
        <family val="2"/>
      </rPr>
      <t xml:space="preserve">Training on targeted emails and explanations thereof
[Examples of education frequencies]
</t>
    </r>
    <r>
      <rPr>
        <sz val="12"/>
        <rFont val="Meiryo UI"/>
        <family val="3"/>
        <charset val="128"/>
      </rPr>
      <t>・</t>
    </r>
    <r>
      <rPr>
        <sz val="12"/>
        <rFont val="Arial"/>
        <family val="2"/>
      </rPr>
      <t xml:space="preserve">When new employees, mid-career hires, outside employees join the company
</t>
    </r>
    <r>
      <rPr>
        <sz val="12"/>
        <rFont val="Meiryo UI"/>
        <family val="3"/>
        <charset val="128"/>
      </rPr>
      <t>・</t>
    </r>
    <r>
      <rPr>
        <sz val="12"/>
        <rFont val="Arial"/>
        <family val="2"/>
      </rPr>
      <t xml:space="preserve">Education via e-Learning once per year
</t>
    </r>
    <r>
      <rPr>
        <sz val="12"/>
        <rFont val="Meiryo UI"/>
        <family val="3"/>
        <charset val="128"/>
      </rPr>
      <t>・</t>
    </r>
    <r>
      <rPr>
        <sz val="12"/>
        <rFont val="Arial"/>
        <family val="2"/>
      </rPr>
      <t xml:space="preserve">Notifications requesting employees to review any updates to educational materials/manuals, etc., are sent once per year
</t>
    </r>
    <r>
      <rPr>
        <sz val="12"/>
        <rFont val="Meiryo UI"/>
        <family val="3"/>
        <charset val="128"/>
      </rPr>
      <t>・</t>
    </r>
    <r>
      <rPr>
        <sz val="12"/>
        <rFont val="Arial"/>
        <family val="2"/>
      </rPr>
      <t xml:space="preserve">Targeted email training once per year
</t>
    </r>
  </si>
  <si>
    <t>Training/enlightenment</t>
  </si>
  <si>
    <t>Information security/IT</t>
  </si>
  <si>
    <t>CPS.AT-1
CPS.AT-1
CPS.GV-4</t>
  </si>
  <si>
    <t>7 Daily education</t>
  </si>
  <si>
    <t>In-house education is provided regarding internet connections</t>
  </si>
  <si>
    <r>
      <t xml:space="preserve">[Rule(s)]
</t>
    </r>
    <r>
      <rPr>
        <sz val="12"/>
        <rFont val="Meiryo UI"/>
        <family val="3"/>
        <charset val="128"/>
      </rPr>
      <t>・</t>
    </r>
    <r>
      <rPr>
        <sz val="12"/>
        <rFont val="Arial"/>
        <family val="2"/>
      </rPr>
      <t xml:space="preserve">Education on preventing malware during online browsing shall be provided by distributing/posting educational materials, e-Learning, or group education, etc.
</t>
    </r>
    <r>
      <rPr>
        <sz val="12"/>
        <rFont val="Meiryo UI"/>
        <family val="3"/>
        <charset val="128"/>
      </rPr>
      <t>・</t>
    </r>
    <r>
      <rPr>
        <sz val="12"/>
        <rFont val="Arial"/>
        <family val="2"/>
      </rPr>
      <t xml:space="preserve">Review the content of training and improve the content of the next training
[Applies to]
</t>
    </r>
    <r>
      <rPr>
        <sz val="12"/>
        <rFont val="Meiryo UI"/>
        <family val="3"/>
        <charset val="128"/>
      </rPr>
      <t>・</t>
    </r>
    <r>
      <rPr>
        <sz val="12"/>
        <rFont val="Arial"/>
        <family val="2"/>
      </rPr>
      <t xml:space="preserve">Executives, employees, outside employees (including temporary employees, etc.) who use the internet
[Frequency]
</t>
    </r>
    <r>
      <rPr>
        <sz val="12"/>
        <rFont val="Meiryo UI"/>
        <family val="3"/>
        <charset val="128"/>
      </rPr>
      <t>・</t>
    </r>
    <r>
      <rPr>
        <sz val="12"/>
        <rFont val="Arial"/>
        <family val="2"/>
      </rPr>
      <t>Whenever a new employee joins the company and once or more per year</t>
    </r>
    <phoneticPr fontId="8"/>
  </si>
  <si>
    <r>
      <t xml:space="preserve">[Examples of education]
</t>
    </r>
    <r>
      <rPr>
        <sz val="12"/>
        <rFont val="Meiryo UI"/>
        <family val="3"/>
        <charset val="128"/>
      </rPr>
      <t>・</t>
    </r>
    <r>
      <rPr>
        <sz val="12"/>
        <rFont val="Arial"/>
        <family val="2"/>
      </rPr>
      <t xml:space="preserve">Group education when new employees, mid-career hires, outside employees join the company, etc.
</t>
    </r>
    <r>
      <rPr>
        <sz val="12"/>
        <rFont val="Meiryo UI"/>
        <family val="3"/>
        <charset val="128"/>
      </rPr>
      <t>・</t>
    </r>
    <r>
      <rPr>
        <sz val="12"/>
        <rFont val="Arial"/>
        <family val="2"/>
      </rPr>
      <t xml:space="preserve">Education via e-Learning
</t>
    </r>
    <r>
      <rPr>
        <sz val="12"/>
        <rFont val="Meiryo UI"/>
        <family val="3"/>
        <charset val="128"/>
      </rPr>
      <t>・</t>
    </r>
    <r>
      <rPr>
        <sz val="12"/>
        <rFont val="Arial"/>
        <family val="2"/>
      </rPr>
      <t xml:space="preserve">Viewing of training videos provided by IPA, security vendors, or made in-house, etc.
</t>
    </r>
    <r>
      <rPr>
        <sz val="12"/>
        <rFont val="Meiryo UI"/>
        <family val="3"/>
        <charset val="128"/>
      </rPr>
      <t>・</t>
    </r>
    <r>
      <rPr>
        <sz val="12"/>
        <rFont val="Arial"/>
        <family val="2"/>
      </rPr>
      <t xml:space="preserve">Distribution or posting of educational materials provided by IPA, security vendors, or made in-house, etc.
[Examples of education frequencies]
</t>
    </r>
    <r>
      <rPr>
        <sz val="12"/>
        <rFont val="Meiryo UI"/>
        <family val="3"/>
        <charset val="128"/>
      </rPr>
      <t>・</t>
    </r>
    <r>
      <rPr>
        <sz val="12"/>
        <rFont val="Arial"/>
        <family val="2"/>
      </rPr>
      <t xml:space="preserve">When new employees, mid-career hires, outside employees join the company
</t>
    </r>
    <r>
      <rPr>
        <sz val="12"/>
        <rFont val="Meiryo UI"/>
        <family val="3"/>
        <charset val="128"/>
      </rPr>
      <t>・</t>
    </r>
    <r>
      <rPr>
        <sz val="12"/>
        <rFont val="Arial"/>
        <family val="2"/>
      </rPr>
      <t xml:space="preserve">Education via e-Learning once per year
</t>
    </r>
    <r>
      <rPr>
        <sz val="12"/>
        <rFont val="Meiryo UI"/>
        <family val="3"/>
        <charset val="128"/>
      </rPr>
      <t>・</t>
    </r>
    <r>
      <rPr>
        <sz val="12"/>
        <rFont val="Arial"/>
        <family val="2"/>
      </rPr>
      <t xml:space="preserve">Notifications requesting employees to review any updates to educational materials/manuals, etc., are sent once per year
</t>
    </r>
  </si>
  <si>
    <t>Education is provided regarding the handling of information based on confidentiality classification</t>
  </si>
  <si>
    <r>
      <t xml:space="preserve">[Rule(s)]
</t>
    </r>
    <r>
      <rPr>
        <sz val="12"/>
        <rFont val="Meiryo UI"/>
        <family val="3"/>
        <charset val="128"/>
      </rPr>
      <t>・</t>
    </r>
    <r>
      <rPr>
        <sz val="12"/>
        <rFont val="Arial"/>
        <family val="2"/>
      </rPr>
      <t xml:space="preserve">Education regarding definitions of confidentiality classifications and the handling thereof shall be provided by distributing/posting educational materials, e-Learning, or group education, etc.
</t>
    </r>
    <r>
      <rPr>
        <sz val="12"/>
        <rFont val="Meiryo UI"/>
        <family val="3"/>
        <charset val="128"/>
      </rPr>
      <t>・</t>
    </r>
    <r>
      <rPr>
        <sz val="12"/>
        <rFont val="Arial"/>
        <family val="2"/>
      </rPr>
      <t xml:space="preserve">Review the content of training and improve the content of the next training
[Applies to]
</t>
    </r>
    <r>
      <rPr>
        <sz val="12"/>
        <rFont val="Meiryo UI"/>
        <family val="3"/>
        <charset val="128"/>
      </rPr>
      <t>・</t>
    </r>
    <r>
      <rPr>
        <sz val="12"/>
        <rFont val="Arial"/>
        <family val="2"/>
      </rPr>
      <t xml:space="preserve">Executives, employees, outside employees (including temporary employees, etc.)
[Frequency]
</t>
    </r>
    <r>
      <rPr>
        <sz val="12"/>
        <rFont val="Meiryo UI"/>
        <family val="3"/>
        <charset val="128"/>
      </rPr>
      <t>・</t>
    </r>
    <r>
      <rPr>
        <sz val="12"/>
        <rFont val="Arial"/>
        <family val="2"/>
      </rPr>
      <t>Whenever a new employee joins the company and once or more per year</t>
    </r>
    <phoneticPr fontId="8"/>
  </si>
  <si>
    <t>Training on targeted emails is being implemented</t>
  </si>
  <si>
    <r>
      <t xml:space="preserve">[Rule(s)]
</t>
    </r>
    <r>
      <rPr>
        <sz val="12"/>
        <rFont val="Meiryo UI"/>
        <family val="3"/>
        <charset val="128"/>
      </rPr>
      <t>・</t>
    </r>
    <r>
      <rPr>
        <sz val="12"/>
        <rFont val="Arial"/>
        <family val="2"/>
      </rPr>
      <t xml:space="preserve">Training on targeted emails shall be implemented
</t>
    </r>
    <r>
      <rPr>
        <sz val="12"/>
        <rFont val="Meiryo UI"/>
        <family val="3"/>
        <charset val="128"/>
      </rPr>
      <t>・</t>
    </r>
    <r>
      <rPr>
        <sz val="12"/>
        <rFont val="Arial"/>
        <family val="2"/>
      </rPr>
      <t xml:space="preserve">Include in the training content what to do if an email is opened
</t>
    </r>
    <r>
      <rPr>
        <sz val="12"/>
        <rFont val="Meiryo UI"/>
        <family val="3"/>
        <charset val="128"/>
      </rPr>
      <t>・</t>
    </r>
    <r>
      <rPr>
        <sz val="12"/>
        <rFont val="Arial"/>
        <family val="2"/>
      </rPr>
      <t>Review the methods and content of training and improve the content of the next training
[Applies to]
-Those who use email
[Frequency]
-Once or more per year</t>
    </r>
    <phoneticPr fontId="8"/>
  </si>
  <si>
    <r>
      <t xml:space="preserve">[Training content]
</t>
    </r>
    <r>
      <rPr>
        <sz val="12"/>
        <rFont val="Meiryo UI"/>
        <family val="3"/>
        <charset val="128"/>
      </rPr>
      <t>・</t>
    </r>
    <r>
      <rPr>
        <sz val="12"/>
        <rFont val="Arial"/>
        <family val="2"/>
      </rPr>
      <t xml:space="preserve">Sending targeted emails and fraudulent business emails to the training target
</t>
    </r>
    <r>
      <rPr>
        <sz val="12"/>
        <rFont val="Meiryo UI"/>
        <family val="3"/>
        <charset val="128"/>
      </rPr>
      <t>・</t>
    </r>
    <r>
      <rPr>
        <sz val="12"/>
        <rFont val="Arial"/>
        <family val="2"/>
      </rPr>
      <t xml:space="preserve">Carry out suspicious email training for management
[Training items]
</t>
    </r>
    <r>
      <rPr>
        <sz val="12"/>
        <rFont val="Meiryo UI"/>
        <family val="3"/>
        <charset val="128"/>
      </rPr>
      <t>・</t>
    </r>
    <r>
      <rPr>
        <sz val="12"/>
        <rFont val="Arial"/>
        <family val="2"/>
      </rPr>
      <t xml:space="preserve">Opening emails
</t>
    </r>
    <r>
      <rPr>
        <sz val="12"/>
        <rFont val="Meiryo UI"/>
        <family val="3"/>
        <charset val="128"/>
      </rPr>
      <t>・</t>
    </r>
    <r>
      <rPr>
        <sz val="12"/>
        <rFont val="Arial"/>
        <family val="2"/>
      </rPr>
      <t xml:space="preserve">Clicking links in emails
</t>
    </r>
    <r>
      <rPr>
        <sz val="12"/>
        <rFont val="Meiryo UI"/>
        <family val="3"/>
        <charset val="128"/>
      </rPr>
      <t>・</t>
    </r>
    <r>
      <rPr>
        <sz val="12"/>
        <rFont val="Arial"/>
        <family val="2"/>
      </rPr>
      <t xml:space="preserve">Entering information into linked sites
</t>
    </r>
    <r>
      <rPr>
        <sz val="12"/>
        <rFont val="Meiryo UI"/>
        <family val="3"/>
        <charset val="128"/>
      </rPr>
      <t>・</t>
    </r>
    <r>
      <rPr>
        <sz val="12"/>
        <rFont val="Arial"/>
        <family val="2"/>
      </rPr>
      <t xml:space="preserve">Opening of attached files
</t>
    </r>
    <r>
      <rPr>
        <sz val="12"/>
        <rFont val="Meiryo UI"/>
        <family val="3"/>
        <charset val="128"/>
      </rPr>
      <t>・</t>
    </r>
    <r>
      <rPr>
        <sz val="12"/>
        <rFont val="Arial"/>
        <family val="2"/>
      </rPr>
      <t xml:space="preserve">In-house help desk operator escalation
[Post-training follow-up]
</t>
    </r>
    <r>
      <rPr>
        <sz val="12"/>
        <rFont val="Meiryo UI"/>
        <family val="3"/>
        <charset val="128"/>
      </rPr>
      <t>・</t>
    </r>
    <r>
      <rPr>
        <sz val="12"/>
        <rFont val="Arial"/>
        <family val="2"/>
      </rPr>
      <t xml:space="preserve">Results and reflections are reported to top management, and improvements are reflected in the following year's training
</t>
    </r>
    <r>
      <rPr>
        <sz val="12"/>
        <rFont val="Meiryo UI"/>
        <family val="3"/>
        <charset val="128"/>
      </rPr>
      <t>・</t>
    </r>
    <r>
      <rPr>
        <sz val="12"/>
        <rFont val="Arial"/>
        <family val="2"/>
      </rPr>
      <t xml:space="preserve">Results of implementation are considered and the results are posted on the in-house bulletin board
</t>
    </r>
    <r>
      <rPr>
        <sz val="12"/>
        <rFont val="Meiryo UI"/>
        <family val="3"/>
        <charset val="128"/>
      </rPr>
      <t>・</t>
    </r>
    <r>
      <rPr>
        <sz val="12"/>
        <rFont val="Arial"/>
        <family val="2"/>
      </rPr>
      <t xml:space="preserve">Attention is called to important items as necessary based on the content
</t>
    </r>
    <r>
      <rPr>
        <sz val="12"/>
        <rFont val="Meiryo UI"/>
        <family val="3"/>
        <charset val="128"/>
      </rPr>
      <t>・</t>
    </r>
    <r>
      <rPr>
        <sz val="12"/>
        <rFont val="Arial"/>
        <family val="2"/>
      </rPr>
      <t xml:space="preserve">Those who open emails are required to take e-Learning to raise their security awareness
</t>
    </r>
    <r>
      <rPr>
        <sz val="12"/>
        <rFont val="Meiryo UI"/>
        <family val="3"/>
        <charset val="128"/>
      </rPr>
      <t>・</t>
    </r>
    <r>
      <rPr>
        <sz val="12"/>
        <rFont val="Arial"/>
        <family val="2"/>
      </rPr>
      <t>When opening, a format is used to alert the individuals concerned</t>
    </r>
  </si>
  <si>
    <t xml:space="preserve">Education is provided to information security managers in each department regarding measures to take and management methods within the organization
</t>
  </si>
  <si>
    <r>
      <t xml:space="preserve">[Rule(s)]
</t>
    </r>
    <r>
      <rPr>
        <sz val="12"/>
        <rFont val="Meiryo UI"/>
        <family val="3"/>
        <charset val="128"/>
      </rPr>
      <t>・</t>
    </r>
    <r>
      <rPr>
        <sz val="12"/>
        <rFont val="Arial"/>
        <family val="2"/>
      </rPr>
      <t xml:space="preserve">Education shall be provided regarding measures to take and management methods within the organization
</t>
    </r>
    <r>
      <rPr>
        <sz val="12"/>
        <rFont val="Meiryo UI"/>
        <family val="3"/>
        <charset val="128"/>
      </rPr>
      <t>・</t>
    </r>
    <r>
      <rPr>
        <sz val="12"/>
        <rFont val="Arial"/>
        <family val="2"/>
      </rPr>
      <t>Review the content of training and improve the next training
[Applies to]
-Information security managers or promoters in each department
*If an information security manager has not been appointed, the department manager
[Frequency]
-Once or more per year</t>
    </r>
    <phoneticPr fontId="8"/>
  </si>
  <si>
    <r>
      <t xml:space="preserve">[Examples of regulations]
</t>
    </r>
    <r>
      <rPr>
        <sz val="12"/>
        <rFont val="Meiryo UI"/>
        <family val="3"/>
        <charset val="128"/>
      </rPr>
      <t>・</t>
    </r>
    <r>
      <rPr>
        <sz val="12"/>
        <rFont val="Arial"/>
        <family val="2"/>
      </rPr>
      <t xml:space="preserve">Regular education is stipulated in the regulations
[Content of training]
</t>
    </r>
    <r>
      <rPr>
        <sz val="12"/>
        <rFont val="Meiryo UI"/>
        <family val="3"/>
        <charset val="128"/>
      </rPr>
      <t>・</t>
    </r>
    <r>
      <rPr>
        <sz val="12"/>
        <rFont val="Arial"/>
        <family val="2"/>
      </rPr>
      <t xml:space="preserve">Roles and authority of the representative or promoter
Examples: Points for daily guidance and enlightenment, points to note when permitting and approving various applications
[Example implementation methods]
</t>
    </r>
    <r>
      <rPr>
        <sz val="12"/>
        <rFont val="Meiryo UI"/>
        <family val="3"/>
        <charset val="128"/>
      </rPr>
      <t>・</t>
    </r>
    <r>
      <rPr>
        <sz val="12"/>
        <rFont val="Arial"/>
        <family val="2"/>
      </rPr>
      <t xml:space="preserve">In addition to on-site inspections, education is conducted for department confidentiality managers
</t>
    </r>
    <r>
      <rPr>
        <sz val="12"/>
        <rFont val="Meiryo UI"/>
        <family val="3"/>
        <charset val="128"/>
      </rPr>
      <t>・</t>
    </r>
    <r>
      <rPr>
        <sz val="12"/>
        <rFont val="Arial"/>
        <family val="2"/>
      </rPr>
      <t xml:space="preserve">Conducted as part of manager training (new appointees, annually)
</t>
    </r>
    <r>
      <rPr>
        <sz val="12"/>
        <rFont val="Meiryo UI"/>
        <family val="3"/>
        <charset val="128"/>
      </rPr>
      <t>・</t>
    </r>
    <r>
      <rPr>
        <sz val="12"/>
        <rFont val="Arial"/>
        <family val="2"/>
      </rPr>
      <t>Liaison meetings are held for information security promoters in each department</t>
    </r>
  </si>
  <si>
    <t>Opportunities are provided for corporate management to understand their roles and responsibilities with regard to information security</t>
  </si>
  <si>
    <r>
      <t xml:space="preserve">[Rule(s)]
</t>
    </r>
    <r>
      <rPr>
        <sz val="12"/>
        <rFont val="Meiryo UI"/>
        <family val="3"/>
        <charset val="128"/>
      </rPr>
      <t>・</t>
    </r>
    <r>
      <rPr>
        <sz val="12"/>
        <rFont val="Arial"/>
        <family val="2"/>
      </rPr>
      <t xml:space="preserve">A forum is provided for corporate management to understand their roles and responsibilities
</t>
    </r>
    <r>
      <rPr>
        <sz val="12"/>
        <rFont val="Meiryo UI"/>
        <family val="3"/>
        <charset val="128"/>
      </rPr>
      <t>・</t>
    </r>
    <r>
      <rPr>
        <sz val="12"/>
        <rFont val="Arial"/>
        <family val="2"/>
      </rPr>
      <t>Review the content of explanations and improve for the next iteration
[Applies to]
-Corporate management, executives
[Frequency]
-Once or more per year</t>
    </r>
    <phoneticPr fontId="8"/>
  </si>
  <si>
    <r>
      <t xml:space="preserve">[Rule(s)]
</t>
    </r>
    <r>
      <rPr>
        <sz val="12"/>
        <rFont val="Meiryo UI"/>
        <family val="3"/>
        <charset val="128"/>
      </rPr>
      <t>・</t>
    </r>
    <r>
      <rPr>
        <sz val="12"/>
        <rFont val="Arial"/>
        <family val="2"/>
      </rPr>
      <t xml:space="preserve">Regulations stipulate the roles and responsibilities of corporate management and reporting to management
[Content of training]
</t>
    </r>
    <r>
      <rPr>
        <sz val="12"/>
        <rFont val="Meiryo UI"/>
        <family val="3"/>
        <charset val="128"/>
      </rPr>
      <t>・</t>
    </r>
    <r>
      <rPr>
        <sz val="12"/>
        <rFont val="Arial"/>
        <family val="2"/>
      </rPr>
      <t xml:space="preserve">Roles and responsibilities
Example: How to make policy decisions and give instructions to managers, how to make public statements when an incident occurs
</t>
    </r>
    <r>
      <rPr>
        <sz val="12"/>
        <rFont val="Meiryo UI"/>
        <family val="3"/>
        <charset val="128"/>
      </rPr>
      <t>・</t>
    </r>
    <r>
      <rPr>
        <sz val="12"/>
        <rFont val="Arial"/>
        <family val="2"/>
      </rPr>
      <t xml:space="preserve">World trends
Example: Latest attack methods, case examples of serious security incidents at other companies
[Implementation method]
</t>
    </r>
    <r>
      <rPr>
        <sz val="12"/>
        <rFont val="Meiryo UI"/>
        <family val="3"/>
        <charset val="128"/>
      </rPr>
      <t>・</t>
    </r>
    <r>
      <rPr>
        <sz val="12"/>
        <rFont val="Arial"/>
        <family val="2"/>
      </rPr>
      <t xml:space="preserve">The content of reports by the information security committee are given to management by the top-level internal control committee
</t>
    </r>
    <r>
      <rPr>
        <sz val="12"/>
        <rFont val="Meiryo UI"/>
        <family val="3"/>
        <charset val="128"/>
      </rPr>
      <t>・</t>
    </r>
    <r>
      <rPr>
        <sz val="12"/>
        <rFont val="Arial"/>
        <family val="2"/>
      </rPr>
      <t>Opportunities are given to deepen understanding by giving lectures on information security by outsider lecturers at executive training sessions</t>
    </r>
    <phoneticPr fontId="8"/>
  </si>
  <si>
    <t>Company-wide enlightenment activities are carried out</t>
  </si>
  <si>
    <r>
      <t xml:space="preserve">[Rule(s)]
</t>
    </r>
    <r>
      <rPr>
        <sz val="12"/>
        <rFont val="Meiryo UI"/>
        <family val="3"/>
        <charset val="128"/>
      </rPr>
      <t>・</t>
    </r>
    <r>
      <rPr>
        <sz val="12"/>
        <rFont val="Arial"/>
        <family val="2"/>
      </rPr>
      <t xml:space="preserve">Opportunities shall be provided to reaffirm the importance of information security throughout the company
[Applies to]
</t>
    </r>
    <r>
      <rPr>
        <sz val="12"/>
        <rFont val="Meiryo UI"/>
        <family val="3"/>
        <charset val="128"/>
      </rPr>
      <t>・</t>
    </r>
    <r>
      <rPr>
        <sz val="12"/>
        <rFont val="Arial"/>
        <family val="2"/>
      </rPr>
      <t>Executives, employees, outside employees (including temporary employees, etc.)
[Frequency]
-Once or more per year</t>
    </r>
    <phoneticPr fontId="8"/>
  </si>
  <si>
    <r>
      <t xml:space="preserve">[Implementation example(s)]
</t>
    </r>
    <r>
      <rPr>
        <sz val="12"/>
        <rFont val="Meiryo UI"/>
        <family val="3"/>
        <charset val="128"/>
      </rPr>
      <t>・</t>
    </r>
    <r>
      <rPr>
        <sz val="12"/>
        <rFont val="Arial"/>
        <family val="2"/>
      </rPr>
      <t xml:space="preserve">Once a year, a month for reinforcement is set and the following are implemented:
-Self-inspection and the updating of confidentiality management forms for each department
-Posting of posters and signs
-Education via e-Learning
-Warnings via login messages
</t>
    </r>
    <r>
      <rPr>
        <sz val="12"/>
        <rFont val="Meiryo UI"/>
        <family val="3"/>
        <charset val="128"/>
      </rPr>
      <t>・</t>
    </r>
    <r>
      <rPr>
        <sz val="12"/>
        <rFont val="Arial"/>
        <family val="2"/>
      </rPr>
      <t xml:space="preserve">Reminders are given for in-house information security rules at morning assemblies
</t>
    </r>
    <r>
      <rPr>
        <sz val="12"/>
        <rFont val="Meiryo UI"/>
        <family val="3"/>
        <charset val="128"/>
      </rPr>
      <t>・</t>
    </r>
    <r>
      <rPr>
        <sz val="12"/>
        <rFont val="Arial"/>
        <family val="2"/>
      </rPr>
      <t xml:space="preserve">After education, comprehension tests and follow-up are given until passing scores are achieved
</t>
    </r>
    <r>
      <rPr>
        <sz val="12"/>
        <rFont val="Meiryo UI"/>
        <family val="3"/>
        <charset val="128"/>
      </rPr>
      <t>・</t>
    </r>
    <r>
      <rPr>
        <sz val="12"/>
        <rFont val="Arial"/>
        <family val="2"/>
      </rPr>
      <t xml:space="preserve">A cybersecurity newsletter is published for all employees
</t>
    </r>
    <r>
      <rPr>
        <sz val="12"/>
        <rFont val="Meiryo UI"/>
        <family val="3"/>
        <charset val="128"/>
      </rPr>
      <t>・</t>
    </r>
    <r>
      <rPr>
        <sz val="12"/>
        <rFont val="Arial"/>
        <family val="2"/>
      </rPr>
      <t xml:space="preserve">Internal dissemination of the latest security trends, etc., by expert committees
</t>
    </r>
    <r>
      <rPr>
        <sz val="12"/>
        <rFont val="Meiryo UI"/>
        <family val="3"/>
        <charset val="128"/>
      </rPr>
      <t>・</t>
    </r>
    <r>
      <rPr>
        <sz val="12"/>
        <rFont val="Arial"/>
        <family val="2"/>
      </rPr>
      <t xml:space="preserve">Information is shared on past cased
</t>
    </r>
    <r>
      <rPr>
        <sz val="12"/>
        <rFont val="Meiryo UI"/>
        <family val="3"/>
        <charset val="128"/>
      </rPr>
      <t>・</t>
    </r>
    <r>
      <rPr>
        <sz val="12"/>
        <rFont val="Arial"/>
        <family val="2"/>
      </rPr>
      <t xml:space="preserve">Confidentiality management news is distributed, educational content is posted on the portal site, and enlightenment activities are carried out with attendance promoted
</t>
    </r>
  </si>
  <si>
    <t>Enlightenment activities are carried out for particularly important risks and rules in each workplace</t>
  </si>
  <si>
    <r>
      <t xml:space="preserve">[Rule(s)]
</t>
    </r>
    <r>
      <rPr>
        <sz val="12"/>
        <rFont val="Meiryo UI"/>
        <family val="3"/>
        <charset val="128"/>
      </rPr>
      <t>・</t>
    </r>
    <r>
      <rPr>
        <sz val="12"/>
        <rFont val="Arial"/>
        <family val="2"/>
      </rPr>
      <t xml:space="preserve">Reminders shall be given regarding particularly important rules and risks in the activity units (department, section, etc.) set by each company
</t>
    </r>
    <r>
      <rPr>
        <sz val="12"/>
        <rFont val="Meiryo UI"/>
        <family val="3"/>
        <charset val="128"/>
      </rPr>
      <t>・</t>
    </r>
    <r>
      <rPr>
        <sz val="12"/>
        <rFont val="Arial"/>
        <family val="2"/>
      </rPr>
      <t>Review the content of enlightenment and improve the next iteration
[Applies to]
-Employees and outside employees (temporary employees, etc.) whose understanding of workplace-specific risks and compliance with rules are especially important
[Frequency]
-Once or more per year</t>
    </r>
    <phoneticPr fontId="8"/>
  </si>
  <si>
    <r>
      <t xml:space="preserve">[Content of enlightenment]
</t>
    </r>
    <r>
      <rPr>
        <sz val="12"/>
        <rFont val="Meiryo UI"/>
        <family val="3"/>
        <charset val="128"/>
      </rPr>
      <t>・</t>
    </r>
    <r>
      <rPr>
        <sz val="12"/>
        <rFont val="Arial"/>
        <family val="2"/>
      </rPr>
      <t xml:space="preserve">Close calls, incident case examples
</t>
    </r>
    <r>
      <rPr>
        <sz val="12"/>
        <rFont val="Meiryo UI"/>
        <family val="3"/>
        <charset val="128"/>
      </rPr>
      <t>・</t>
    </r>
    <r>
      <rPr>
        <sz val="12"/>
        <rFont val="Arial"/>
        <family val="2"/>
      </rPr>
      <t xml:space="preserve">Identifying information security risks unique to each workplace
</t>
    </r>
    <r>
      <rPr>
        <sz val="12"/>
        <rFont val="Meiryo UI"/>
        <family val="3"/>
        <charset val="128"/>
      </rPr>
      <t>・</t>
    </r>
    <r>
      <rPr>
        <sz val="12"/>
        <rFont val="Arial"/>
        <family val="2"/>
      </rPr>
      <t xml:space="preserve">Reminders of rules and regulations that are particularly important in the workplace
[Enlightenment methods]
</t>
    </r>
    <r>
      <rPr>
        <sz val="12"/>
        <rFont val="Meiryo UI"/>
        <family val="3"/>
        <charset val="128"/>
      </rPr>
      <t>・</t>
    </r>
    <r>
      <rPr>
        <sz val="12"/>
        <rFont val="Arial"/>
        <family val="2"/>
      </rPr>
      <t xml:space="preserve">Cyber security seminars are held twice a year for IT department employees, including group companies
</t>
    </r>
    <r>
      <rPr>
        <sz val="12"/>
        <rFont val="Meiryo UI"/>
        <family val="3"/>
        <charset val="128"/>
      </rPr>
      <t>・</t>
    </r>
    <r>
      <rPr>
        <sz val="12"/>
        <rFont val="Arial"/>
        <family val="2"/>
      </rPr>
      <t>Information exchange meetings are held twice a year by CSIRT personnel, including group companies</t>
    </r>
  </si>
  <si>
    <t>Have a concrete grasp of training and enlightenment implementation status with numerical values, etc.</t>
  </si>
  <si>
    <r>
      <t xml:space="preserve">[Rule(s)]
</t>
    </r>
    <r>
      <rPr>
        <sz val="12"/>
        <rFont val="Meiryo UI"/>
        <family val="3"/>
        <charset val="128"/>
      </rPr>
      <t>・</t>
    </r>
    <r>
      <rPr>
        <sz val="12"/>
        <rFont val="Arial"/>
        <family val="2"/>
      </rPr>
      <t>Have a concrete grasp of the attendance and level of understanding for training and enlightenment sessions with numerical values, etc.
[Target education, enlightenment]
-Education and enlightenment judged to be important by each company
[Frequency]
-Once or more per year</t>
    </r>
    <phoneticPr fontId="8"/>
  </si>
  <si>
    <r>
      <rPr>
        <sz val="12"/>
        <rFont val="Meiryo UI"/>
        <family val="3"/>
        <charset val="128"/>
      </rPr>
      <t>　</t>
    </r>
    <r>
      <rPr>
        <sz val="12"/>
        <rFont val="Arial"/>
        <family val="2"/>
      </rPr>
      <t xml:space="preserve">[What to gain an understanding of]
</t>
    </r>
    <r>
      <rPr>
        <sz val="12"/>
        <rFont val="Meiryo UI"/>
        <family val="3"/>
        <charset val="128"/>
      </rPr>
      <t>・</t>
    </r>
    <r>
      <rPr>
        <sz val="12"/>
        <rFont val="Arial"/>
        <family val="2"/>
      </rPr>
      <t xml:space="preserve">Checking the attendance rate for training/enlightenment
</t>
    </r>
    <r>
      <rPr>
        <sz val="12"/>
        <rFont val="Meiryo UI"/>
        <family val="3"/>
        <charset val="128"/>
      </rPr>
      <t>・</t>
    </r>
    <r>
      <rPr>
        <sz val="12"/>
        <rFont val="Arial"/>
        <family val="2"/>
      </rPr>
      <t xml:space="preserve">Attendance rates and correct answer rates for each department when e-Learning is conducted once a year
</t>
    </r>
    <r>
      <rPr>
        <sz val="12"/>
        <rFont val="Meiryo UI"/>
        <family val="3"/>
        <charset val="128"/>
      </rPr>
      <t>・</t>
    </r>
    <r>
      <rPr>
        <sz val="12"/>
        <rFont val="Arial"/>
        <family val="2"/>
      </rPr>
      <t xml:space="preserve">Carry out comprehension tests and follow-up until a passing score is achieved
</t>
    </r>
    <r>
      <rPr>
        <sz val="12"/>
        <rFont val="Meiryo UI"/>
        <family val="3"/>
        <charset val="128"/>
      </rPr>
      <t>・</t>
    </r>
    <r>
      <rPr>
        <sz val="12"/>
        <rFont val="Arial"/>
        <family val="2"/>
      </rPr>
      <t>The information security committee reports on the results of email training, seminars, and the implementation status of various information security measures, grasping them at a corporate management level</t>
    </r>
    <phoneticPr fontId="8"/>
  </si>
  <si>
    <t>Legal/Information security</t>
  </si>
  <si>
    <t>Security education is provided to personnel involved in the procurement of information systems so that they can instruct suppliers</t>
  </si>
  <si>
    <r>
      <t xml:space="preserve">[Rule(s)]
Education shall be provided via distributing/posting educational materials, e-Learning, group education, etc., in order for personnel to acquires skills for security guidance tailored to the characteristics of suppliers
[Applies to]
</t>
    </r>
    <r>
      <rPr>
        <sz val="12"/>
        <rFont val="Meiryo UI"/>
        <family val="3"/>
        <charset val="128"/>
      </rPr>
      <t>・</t>
    </r>
    <r>
      <rPr>
        <sz val="12"/>
        <rFont val="Arial"/>
        <family val="2"/>
      </rPr>
      <t xml:space="preserve">Personnel related to procurement of information systems
[Frequency]
</t>
    </r>
    <r>
      <rPr>
        <sz val="12"/>
        <rFont val="Meiryo UI"/>
        <family val="3"/>
        <charset val="128"/>
      </rPr>
      <t>・</t>
    </r>
    <r>
      <rPr>
        <sz val="12"/>
        <rFont val="Arial"/>
        <family val="2"/>
      </rPr>
      <t>Once or more per year</t>
    </r>
    <phoneticPr fontId="8"/>
  </si>
  <si>
    <r>
      <t xml:space="preserve">[Implementation example(s)]
</t>
    </r>
    <r>
      <rPr>
        <sz val="12"/>
        <rFont val="Meiryo UI"/>
        <family val="3"/>
        <charset val="128"/>
      </rPr>
      <t>・</t>
    </r>
    <r>
      <rPr>
        <sz val="12"/>
        <rFont val="Arial"/>
        <family val="2"/>
      </rPr>
      <t>Education is provided to members of the procurement department and quality control department so that instruction based on security guidelines can be given</t>
    </r>
  </si>
  <si>
    <t>Information security/Purchasing and procurement</t>
  </si>
  <si>
    <t>Make advanced preparations for prompt and appropriate responses aimed at preventing further damage to enable prompt recovery when an information security incident/accident occurs</t>
  </si>
  <si>
    <t>Education/training on information security incidents/accidents that have an impact within or across organizations, and methods of minimizing their impact, shall be provided</t>
  </si>
  <si>
    <t>Education/training for responding to information security incidents/accidents is provided</t>
  </si>
  <si>
    <r>
      <t xml:space="preserve">[Rule(s)]
</t>
    </r>
    <r>
      <rPr>
        <sz val="12"/>
        <rFont val="Meiryo UI"/>
        <family val="3"/>
        <charset val="128"/>
      </rPr>
      <t>・</t>
    </r>
    <r>
      <rPr>
        <sz val="12"/>
        <rFont val="Arial"/>
        <family val="2"/>
      </rPr>
      <t xml:space="preserve">Education and training on responding to information security incidents/accidents shall be provided by distributing/posting educational materials, e-Learning, or group education, etc.
[Applies to]
</t>
    </r>
    <r>
      <rPr>
        <sz val="12"/>
        <rFont val="Meiryo UI"/>
        <family val="3"/>
        <charset val="128"/>
      </rPr>
      <t>・</t>
    </r>
    <r>
      <rPr>
        <sz val="12"/>
        <rFont val="Arial"/>
        <family val="2"/>
      </rPr>
      <t xml:space="preserve">Executives, employees, outside employees (including temporary employees, etc.)
[Frequency]
</t>
    </r>
    <r>
      <rPr>
        <sz val="12"/>
        <rFont val="Meiryo UI"/>
        <family val="3"/>
        <charset val="128"/>
      </rPr>
      <t>・</t>
    </r>
    <r>
      <rPr>
        <sz val="12"/>
        <rFont val="Arial"/>
        <family val="2"/>
      </rPr>
      <t xml:space="preserve">Whenever a new employee joins the company and once or more per year
</t>
    </r>
    <phoneticPr fontId="8"/>
  </si>
  <si>
    <r>
      <t xml:space="preserve">[Examples of education/training]
</t>
    </r>
    <r>
      <rPr>
        <sz val="12"/>
        <rFont val="Meiryo UI"/>
        <family val="3"/>
        <charset val="128"/>
      </rPr>
      <t>・</t>
    </r>
    <r>
      <rPr>
        <sz val="12"/>
        <rFont val="Arial"/>
        <family val="2"/>
      </rPr>
      <t xml:space="preserve">The following education is implemented when new employees, mid-career hires, outside employees, etc., join the company
</t>
    </r>
    <r>
      <rPr>
        <sz val="12"/>
        <rFont val="Meiryo UI"/>
        <family val="3"/>
        <charset val="128"/>
      </rPr>
      <t>・</t>
    </r>
    <r>
      <rPr>
        <sz val="12"/>
        <rFont val="Arial"/>
        <family val="2"/>
      </rPr>
      <t xml:space="preserve">Education via e-Learning
</t>
    </r>
    <r>
      <rPr>
        <sz val="12"/>
        <rFont val="Meiryo UI"/>
        <family val="3"/>
        <charset val="128"/>
      </rPr>
      <t>・</t>
    </r>
    <r>
      <rPr>
        <sz val="12"/>
        <rFont val="Arial"/>
        <family val="2"/>
      </rPr>
      <t xml:space="preserve">Viewing of training videos
</t>
    </r>
    <r>
      <rPr>
        <sz val="12"/>
        <rFont val="Meiryo UI"/>
        <family val="3"/>
        <charset val="128"/>
      </rPr>
      <t>・</t>
    </r>
    <r>
      <rPr>
        <sz val="12"/>
        <rFont val="Arial"/>
        <family val="2"/>
      </rPr>
      <t xml:space="preserve">Distribution or posting of education materials
</t>
    </r>
    <r>
      <rPr>
        <sz val="12"/>
        <rFont val="Meiryo UI"/>
        <family val="3"/>
        <charset val="128"/>
      </rPr>
      <t>・</t>
    </r>
    <r>
      <rPr>
        <sz val="12"/>
        <rFont val="Arial"/>
        <family val="2"/>
      </rPr>
      <t xml:space="preserve">Explanations regarding definitions of confidentiality classifications and the handling thereof via manuals, etc.
</t>
    </r>
    <r>
      <rPr>
        <sz val="12"/>
        <rFont val="Meiryo UI"/>
        <family val="3"/>
        <charset val="128"/>
      </rPr>
      <t>・</t>
    </r>
    <r>
      <rPr>
        <sz val="12"/>
        <rFont val="Arial"/>
        <family val="2"/>
      </rPr>
      <t xml:space="preserve">Response training (including tabletop exercises) is implemented for conceivable accident scenarios
[Examples of frequencies]
</t>
    </r>
    <r>
      <rPr>
        <sz val="12"/>
        <rFont val="Meiryo UI"/>
        <family val="3"/>
        <charset val="128"/>
      </rPr>
      <t>・</t>
    </r>
    <r>
      <rPr>
        <sz val="12"/>
        <rFont val="Arial"/>
        <family val="2"/>
      </rPr>
      <t xml:space="preserve">When new employees, mid-career hires, outside employees join the company
</t>
    </r>
    <r>
      <rPr>
        <sz val="12"/>
        <rFont val="Meiryo UI"/>
        <family val="3"/>
        <charset val="128"/>
      </rPr>
      <t>・</t>
    </r>
    <r>
      <rPr>
        <sz val="12"/>
        <rFont val="Arial"/>
        <family val="2"/>
      </rPr>
      <t xml:space="preserve">Education via e-Learning once per year
</t>
    </r>
    <r>
      <rPr>
        <sz val="12"/>
        <rFont val="Meiryo UI"/>
        <family val="3"/>
        <charset val="128"/>
      </rPr>
      <t>・</t>
    </r>
    <r>
      <rPr>
        <sz val="12"/>
        <rFont val="Arial"/>
        <family val="2"/>
      </rPr>
      <t xml:space="preserve">Notifications requesting employees to review any updates to educational materials/manuals, etc., are sent once per year
</t>
    </r>
    <r>
      <rPr>
        <sz val="12"/>
        <rFont val="Meiryo UI"/>
        <family val="3"/>
        <charset val="128"/>
      </rPr>
      <t>・</t>
    </r>
    <r>
      <rPr>
        <sz val="12"/>
        <rFont val="Arial"/>
        <family val="2"/>
      </rPr>
      <t>Training for accident responses via an emergency framework (CSIRT) is provided once per year</t>
    </r>
    <phoneticPr fontId="8"/>
  </si>
  <si>
    <t>CPS.AT-1
CPS.AT-2
CPS.AT-3
CPS.SC-9
CPS.IP-7
CPS.CO-1</t>
  </si>
  <si>
    <t>Education/training for responding to information security incidents/accidents across organizations is provided</t>
  </si>
  <si>
    <r>
      <t xml:space="preserve">[Rule(s)]
</t>
    </r>
    <r>
      <rPr>
        <sz val="12"/>
        <rFont val="Meiryo UI"/>
        <family val="3"/>
        <charset val="128"/>
      </rPr>
      <t>・</t>
    </r>
    <r>
      <rPr>
        <sz val="12"/>
        <rFont val="Arial"/>
        <family val="2"/>
      </rPr>
      <t xml:space="preserve">Education and training on responding to information security incidents/accidents across organizations shall be provided by distributing/posting educational materials, e-Learning, or group education, etc.
[Applies to]
</t>
    </r>
    <r>
      <rPr>
        <sz val="12"/>
        <rFont val="Meiryo UI"/>
        <family val="3"/>
        <charset val="128"/>
      </rPr>
      <t>・</t>
    </r>
    <r>
      <rPr>
        <sz val="12"/>
        <rFont val="Arial"/>
        <family val="2"/>
      </rPr>
      <t xml:space="preserve">Security-related departments
[Frequency]
</t>
    </r>
    <r>
      <rPr>
        <sz val="12"/>
        <rFont val="Meiryo UI"/>
        <family val="3"/>
        <charset val="128"/>
      </rPr>
      <t>・</t>
    </r>
    <r>
      <rPr>
        <sz val="12"/>
        <rFont val="Arial"/>
        <family val="2"/>
      </rPr>
      <t>Once or more per year</t>
    </r>
    <phoneticPr fontId="8"/>
  </si>
  <si>
    <r>
      <t xml:space="preserve">[Education/training examples]
</t>
    </r>
    <r>
      <rPr>
        <sz val="12"/>
        <rFont val="Meiryo UI"/>
        <family val="3"/>
        <charset val="128"/>
      </rPr>
      <t>・</t>
    </r>
    <r>
      <rPr>
        <sz val="12"/>
        <rFont val="Arial"/>
        <family val="2"/>
      </rPr>
      <t xml:space="preserve">Case studies for internal information security-related departments
</t>
    </r>
    <r>
      <rPr>
        <sz val="12"/>
        <rFont val="Meiryo UI"/>
        <family val="3"/>
        <charset val="128"/>
      </rPr>
      <t>・</t>
    </r>
    <r>
      <rPr>
        <sz val="12"/>
        <rFont val="Arial"/>
        <family val="2"/>
      </rPr>
      <t xml:space="preserve">Participating in training sponsored by the Ministry of Internal Affairs and Communications
</t>
    </r>
    <r>
      <rPr>
        <sz val="12"/>
        <rFont val="Meiryo UI"/>
        <family val="3"/>
        <charset val="128"/>
      </rPr>
      <t>・</t>
    </r>
    <r>
      <rPr>
        <sz val="12"/>
        <rFont val="Arial"/>
        <family val="2"/>
      </rPr>
      <t xml:space="preserve">Participating in workshops sponsored by the Nippon CSIRT Association (NCA)
</t>
    </r>
    <r>
      <rPr>
        <sz val="12"/>
        <rFont val="Meiryo UI"/>
        <family val="3"/>
        <charset val="128"/>
      </rPr>
      <t>・</t>
    </r>
    <r>
      <rPr>
        <sz val="12"/>
        <rFont val="Arial"/>
        <family val="2"/>
      </rPr>
      <t xml:space="preserve">Conducting incident training with the cooperation of suppliers and in-house related departments
[Example frequencies]
</t>
    </r>
    <r>
      <rPr>
        <sz val="12"/>
        <rFont val="Meiryo UI"/>
        <family val="3"/>
        <charset val="128"/>
      </rPr>
      <t>・</t>
    </r>
    <r>
      <rPr>
        <sz val="12"/>
        <rFont val="Arial"/>
        <family val="2"/>
      </rPr>
      <t xml:space="preserve">Case studies for internal information security-related departments conducted once a year
</t>
    </r>
    <r>
      <rPr>
        <sz val="12"/>
        <rFont val="Meiryo UI"/>
        <family val="3"/>
        <charset val="128"/>
      </rPr>
      <t>・</t>
    </r>
    <r>
      <rPr>
        <sz val="12"/>
        <rFont val="Arial"/>
        <family val="2"/>
      </rPr>
      <t xml:space="preserve">Emergency system (CSIRT) accident response training once a year
</t>
    </r>
    <r>
      <rPr>
        <sz val="12"/>
        <rFont val="Meiryo UI"/>
        <family val="3"/>
        <charset val="128"/>
      </rPr>
      <t>・</t>
    </r>
    <r>
      <rPr>
        <sz val="12"/>
        <rFont val="Arial"/>
        <family val="2"/>
      </rPr>
      <t>Participating in externally sponsored training once or more a year</t>
    </r>
  </si>
  <si>
    <t>Education/training content is reviewed as necessary</t>
  </si>
  <si>
    <r>
      <t xml:space="preserve">[Frequency]
</t>
    </r>
    <r>
      <rPr>
        <sz val="12"/>
        <rFont val="Meiryo UI"/>
        <family val="3"/>
        <charset val="128"/>
      </rPr>
      <t>・</t>
    </r>
    <r>
      <rPr>
        <sz val="12"/>
        <rFont val="Arial"/>
        <family val="2"/>
      </rPr>
      <t>Before/after education and training, or once or more per year</t>
    </r>
    <phoneticPr fontId="8"/>
  </si>
  <si>
    <r>
      <t xml:space="preserve">[Examples of frequencies]
</t>
    </r>
    <r>
      <rPr>
        <sz val="12"/>
        <rFont val="Meiryo UI"/>
        <family val="3"/>
        <charset val="128"/>
      </rPr>
      <t>・</t>
    </r>
    <r>
      <rPr>
        <sz val="12"/>
        <rFont val="Arial"/>
        <family val="2"/>
      </rPr>
      <t xml:space="preserve">Reviews of company regulations and information security guidelines are conducted once per year, with reviews of education/training content being performed as necessary
</t>
    </r>
    <r>
      <rPr>
        <sz val="12"/>
        <rFont val="Meiryo UI"/>
        <family val="3"/>
        <charset val="128"/>
      </rPr>
      <t>・</t>
    </r>
    <r>
      <rPr>
        <sz val="12"/>
        <rFont val="Arial"/>
        <family val="2"/>
      </rPr>
      <t>Content is reviewed annually before and after education</t>
    </r>
  </si>
  <si>
    <t xml:space="preserve">Clarify what is to be protected and identify risks (Identification)
</t>
  </si>
  <si>
    <t>8 Information security requirements between companies</t>
    <phoneticPr fontId="8"/>
  </si>
  <si>
    <t>Prevent the leakage of confidential information in the supply chain and enable prompt response to accidents</t>
  </si>
  <si>
    <t>Information security requirements for the supply chain shall be clarified</t>
  </si>
  <si>
    <t xml:space="preserve">The flow of goods and data is shared with suppliers
</t>
  </si>
  <si>
    <r>
      <t xml:space="preserve">[Rule(s)]
</t>
    </r>
    <r>
      <rPr>
        <sz val="12"/>
        <rFont val="Meiryo UI"/>
        <family val="3"/>
        <charset val="128"/>
      </rPr>
      <t>・</t>
    </r>
    <r>
      <rPr>
        <sz val="12"/>
        <rFont val="Arial"/>
        <family val="2"/>
      </rPr>
      <t xml:space="preserve">Must be able to identify important suppliers
</t>
    </r>
    <r>
      <rPr>
        <sz val="12"/>
        <rFont val="Meiryo UI"/>
        <family val="3"/>
        <charset val="128"/>
      </rPr>
      <t>・</t>
    </r>
    <r>
      <rPr>
        <sz val="12"/>
        <rFont val="Arial"/>
        <family val="2"/>
      </rPr>
      <t xml:space="preserve">Must be able to identify the flow of goods and data
</t>
    </r>
    <r>
      <rPr>
        <sz val="12"/>
        <rFont val="Meiryo UI"/>
        <family val="3"/>
        <charset val="128"/>
      </rPr>
      <t>・</t>
    </r>
    <r>
      <rPr>
        <sz val="12"/>
        <rFont val="Arial"/>
        <family val="2"/>
      </rPr>
      <t xml:space="preserve">An overview of transactions shall be illustrated and shared with the supplier
[Applies to]
</t>
    </r>
    <r>
      <rPr>
        <sz val="12"/>
        <rFont val="Meiryo UI"/>
        <family val="3"/>
        <charset val="128"/>
      </rPr>
      <t>・</t>
    </r>
    <r>
      <rPr>
        <sz val="12"/>
        <rFont val="Arial"/>
        <family val="2"/>
      </rPr>
      <t xml:space="preserve">Suppliers with which business occurs
</t>
    </r>
    <phoneticPr fontId="8"/>
  </si>
  <si>
    <r>
      <t xml:space="preserve">[Examples of identifying important suppliers]
</t>
    </r>
    <r>
      <rPr>
        <sz val="12"/>
        <rFont val="Meiryo UI"/>
        <family val="3"/>
        <charset val="128"/>
      </rPr>
      <t>・</t>
    </r>
    <r>
      <rPr>
        <sz val="12"/>
        <rFont val="Arial"/>
        <family val="2"/>
      </rPr>
      <t xml:space="preserve">Identifying important suppliers in the field of software development
</t>
    </r>
    <r>
      <rPr>
        <sz val="12"/>
        <rFont val="Meiryo UI"/>
        <family val="3"/>
        <charset val="128"/>
      </rPr>
      <t>・</t>
    </r>
    <r>
      <rPr>
        <sz val="12"/>
        <rFont val="Arial"/>
        <family val="2"/>
      </rPr>
      <t xml:space="preserve">Having an understanding of suppliers for each business unit and making a list of the information
[Example of identifying the flow of goods and data]
</t>
    </r>
    <r>
      <rPr>
        <sz val="12"/>
        <rFont val="Meiryo UI"/>
        <family val="3"/>
        <charset val="128"/>
      </rPr>
      <t>・</t>
    </r>
    <r>
      <rPr>
        <sz val="12"/>
        <rFont val="Arial"/>
        <family val="2"/>
      </rPr>
      <t xml:space="preserve">Preparing a data flow chart that includes contractors
[Examples of illustrations of transaction overviews]
</t>
    </r>
    <r>
      <rPr>
        <sz val="12"/>
        <rFont val="Meiryo UI"/>
        <family val="3"/>
        <charset val="128"/>
      </rPr>
      <t>・</t>
    </r>
    <r>
      <rPr>
        <sz val="12"/>
        <rFont val="Arial"/>
        <family val="2"/>
      </rPr>
      <t xml:space="preserve">Preparing a data flow chart that includes contractors
</t>
    </r>
    <r>
      <rPr>
        <sz val="12"/>
        <rFont val="Meiryo UI"/>
        <family val="3"/>
        <charset val="128"/>
      </rPr>
      <t>・</t>
    </r>
    <r>
      <rPr>
        <sz val="12"/>
        <rFont val="Arial"/>
        <family val="2"/>
      </rPr>
      <t>Managing the latest data regarding cloud usage</t>
    </r>
    <phoneticPr fontId="8"/>
  </si>
  <si>
    <t>Business partner risk management</t>
  </si>
  <si>
    <t>Purchasing and procurement</t>
  </si>
  <si>
    <t>CPS.AM-7
CPS.BE-1
CPS.BE-2
CPS.GV-1
CPS.SC-1
CPS.SC-2
CPS.SC-3
CPS.SC-8
CPS.SC-10
CPS.SC-11
CPS.AC-1
CPS.AE-1</t>
  </si>
  <si>
    <t>8 Information security requirements between companies</t>
  </si>
  <si>
    <t>Have a grasp of the status of security measures of business partners that handle important confidential information</t>
  </si>
  <si>
    <r>
      <t xml:space="preserve">[Rule(s)]
Grasp the state of countermeasures of business partners by referring to the following examples:
</t>
    </r>
    <r>
      <rPr>
        <sz val="12"/>
        <rFont val="Meiryo UI"/>
        <family val="3"/>
        <charset val="128"/>
      </rPr>
      <t>・</t>
    </r>
    <r>
      <rPr>
        <sz val="12"/>
        <rFont val="Arial"/>
        <family val="2"/>
      </rPr>
      <t xml:space="preserve">Create a checklist and receive answers from business partners
</t>
    </r>
    <r>
      <rPr>
        <sz val="12"/>
        <rFont val="Meiryo UI"/>
        <family val="3"/>
        <charset val="128"/>
      </rPr>
      <t>・</t>
    </r>
    <r>
      <rPr>
        <sz val="12"/>
        <rFont val="Arial"/>
        <family val="2"/>
      </rPr>
      <t>Visit business partners and carry out inspections
[Target companies]
-Subsidiaries, suppliers, etc., that provide and share important confidential information of the company
Example: Companies that share "top secret" confidential information
[Frequency]
-Once or more per year</t>
    </r>
    <phoneticPr fontId="8"/>
  </si>
  <si>
    <r>
      <t xml:space="preserve">[Examples of grasping the state of countermeasures]
</t>
    </r>
    <r>
      <rPr>
        <sz val="12"/>
        <rFont val="Meiryo UI"/>
        <family val="3"/>
        <charset val="128"/>
      </rPr>
      <t>・</t>
    </r>
    <r>
      <rPr>
        <sz val="12"/>
        <rFont val="Arial"/>
        <family val="2"/>
      </rPr>
      <t xml:space="preserve">Understanding the results of JAMA guidelines
</t>
    </r>
    <r>
      <rPr>
        <sz val="12"/>
        <rFont val="Meiryo UI"/>
        <family val="3"/>
        <charset val="128"/>
      </rPr>
      <t>・</t>
    </r>
    <r>
      <rPr>
        <sz val="12"/>
        <rFont val="Arial"/>
        <family val="2"/>
      </rPr>
      <t xml:space="preserve">Check the storage status of confidential information on site once a year
</t>
    </r>
    <r>
      <rPr>
        <sz val="12"/>
        <rFont val="Meiryo UI"/>
        <family val="3"/>
        <charset val="128"/>
      </rPr>
      <t>・</t>
    </r>
    <r>
      <rPr>
        <sz val="12"/>
        <rFont val="Arial"/>
        <family val="2"/>
      </rPr>
      <t xml:space="preserve">Have business partners that handle important confidential information regularly report on security status as part of the quality requirements and have contracts for on-site inspections if in doubt
</t>
    </r>
    <r>
      <rPr>
        <sz val="12"/>
        <rFont val="Meiryo UI"/>
        <family val="3"/>
        <charset val="128"/>
      </rPr>
      <t>・</t>
    </r>
    <r>
      <rPr>
        <sz val="12"/>
        <rFont val="Arial"/>
        <family val="2"/>
      </rPr>
      <t>Carry out outsourced audits for information group companies</t>
    </r>
    <phoneticPr fontId="8"/>
  </si>
  <si>
    <t>Confidential information, access rights, etc., are collected or disposed of at the end of a contract</t>
  </si>
  <si>
    <r>
      <t xml:space="preserve">[Rule(s)]
</t>
    </r>
    <r>
      <rPr>
        <sz val="12"/>
        <rFont val="Meiryo UI"/>
        <family val="3"/>
        <charset val="128"/>
      </rPr>
      <t>・</t>
    </r>
    <r>
      <rPr>
        <sz val="12"/>
        <rFont val="Arial"/>
        <family val="2"/>
      </rPr>
      <t xml:space="preserve">A checklist for confidential information, access rights, etc., to be collected shall be created
</t>
    </r>
    <r>
      <rPr>
        <sz val="12"/>
        <rFont val="Meiryo UI"/>
        <family val="3"/>
        <charset val="128"/>
      </rPr>
      <t>・</t>
    </r>
    <r>
      <rPr>
        <sz val="12"/>
        <rFont val="Arial"/>
        <family val="2"/>
      </rPr>
      <t xml:space="preserve">Use the checklist at the end of a contract to collect confidential information, access rights, etc.
</t>
    </r>
    <r>
      <rPr>
        <sz val="12"/>
        <rFont val="Meiryo UI"/>
        <family val="3"/>
        <charset val="128"/>
      </rPr>
      <t>・</t>
    </r>
    <r>
      <rPr>
        <sz val="12"/>
        <rFont val="Arial"/>
        <family val="2"/>
      </rPr>
      <t>Confirm that collection or disposal has been carried out without omission, and make corrections as necessary
[Target companies]
-Subsidiaries, suppliers, etc., that provide and share confidential information
[Frequency]
-Once or more per year</t>
    </r>
    <phoneticPr fontId="8"/>
  </si>
  <si>
    <r>
      <t xml:space="preserve">[Examples of confidential information and access rights to be collected]
-Printed materials, storage media
-PCs, smart devices
-Accounts, tokens, access keys
[Example checklist items]
Supplier name
Information name
Location where information is stored
Whether access rights are set
Information collection date
Authority deletion date
[Example of how to make a request to a supplier for collection/disposal]
</t>
    </r>
    <r>
      <rPr>
        <sz val="12"/>
        <rFont val="Meiryo UI"/>
        <family val="3"/>
        <charset val="128"/>
      </rPr>
      <t>・</t>
    </r>
    <r>
      <rPr>
        <sz val="12"/>
        <rFont val="Arial"/>
        <family val="2"/>
      </rPr>
      <t xml:space="preserve">Confidential information and access rights are collected or disposed of with suppliers based on "parts transaction contracts," etc., and with business partners based on non-disclosure agreements
[Example methods for confirming collection/disposal]
</t>
    </r>
    <r>
      <rPr>
        <sz val="12"/>
        <rFont val="Meiryo UI"/>
        <family val="3"/>
        <charset val="128"/>
      </rPr>
      <t>・</t>
    </r>
    <r>
      <rPr>
        <sz val="12"/>
        <rFont val="Arial"/>
        <family val="2"/>
      </rPr>
      <t xml:space="preserve">At the end of a contract, a data disposal certificate is required
</t>
    </r>
    <r>
      <rPr>
        <sz val="12"/>
        <rFont val="Meiryo UI"/>
        <family val="3"/>
        <charset val="128"/>
      </rPr>
      <t>・</t>
    </r>
    <r>
      <rPr>
        <sz val="12"/>
        <rFont val="Arial"/>
        <family val="2"/>
      </rPr>
      <t>Access rights are deleted at the end of a contract (applications and approvals)</t>
    </r>
  </si>
  <si>
    <t>Methods of handling confidential information between companies are clarified</t>
  </si>
  <si>
    <r>
      <t xml:space="preserve">[Rule(s)]
</t>
    </r>
    <r>
      <rPr>
        <sz val="12"/>
        <rFont val="Meiryo UI"/>
        <family val="3"/>
        <charset val="128"/>
      </rPr>
      <t>・</t>
    </r>
    <r>
      <rPr>
        <sz val="12"/>
        <rFont val="Arial"/>
        <family val="2"/>
      </rPr>
      <t xml:space="preserve">Methods of handling confidential information shall be exchanged before starting business
[Applies to]
</t>
    </r>
    <r>
      <rPr>
        <sz val="12"/>
        <rFont val="Meiryo UI"/>
        <family val="3"/>
        <charset val="128"/>
      </rPr>
      <t>・</t>
    </r>
    <r>
      <rPr>
        <sz val="12"/>
        <rFont val="Arial"/>
        <family val="2"/>
      </rPr>
      <t>Companies that share confidential information</t>
    </r>
    <phoneticPr fontId="8"/>
  </si>
  <si>
    <r>
      <t xml:space="preserve">[Examples of exchanges]
</t>
    </r>
    <r>
      <rPr>
        <sz val="12"/>
        <rFont val="Meiryo UI"/>
        <family val="3"/>
        <charset val="128"/>
      </rPr>
      <t>・</t>
    </r>
    <r>
      <rPr>
        <sz val="12"/>
        <rFont val="Arial"/>
        <family val="2"/>
      </rPr>
      <t xml:space="preserve">A non-disclosure agreement is entered if confidential information is to be handled
</t>
    </r>
    <r>
      <rPr>
        <sz val="12"/>
        <rFont val="Meiryo UI"/>
        <family val="3"/>
        <charset val="128"/>
      </rPr>
      <t>・</t>
    </r>
    <r>
      <rPr>
        <sz val="12"/>
        <rFont val="Arial"/>
        <family val="2"/>
      </rPr>
      <t>Exchanges made include the clarification of officers, personnel management (non-disclosure rules), physical control measures, technical measures, handling of subcontracting, and methods of handling confidential information upon completion of business</t>
    </r>
  </si>
  <si>
    <t>Regular checks are made to see if there are any issues with how confidential information between companies is handled and revisions are made as necessary</t>
  </si>
  <si>
    <t>[Frequency]
Once or more per year</t>
    <phoneticPr fontId="8"/>
  </si>
  <si>
    <r>
      <t xml:space="preserve">[Practical examples of confirmation and revision]
</t>
    </r>
    <r>
      <rPr>
        <sz val="12"/>
        <rFont val="Meiryo UI"/>
        <family val="3"/>
        <charset val="128"/>
      </rPr>
      <t>・</t>
    </r>
    <r>
      <rPr>
        <sz val="12"/>
        <rFont val="Arial"/>
        <family val="2"/>
      </rPr>
      <t xml:space="preserve">During contract renewal, both parties confirm the content of the contract, and if details have been updated, revisions are made under agreement
</t>
    </r>
    <r>
      <rPr>
        <sz val="12"/>
        <rFont val="Meiryo UI"/>
        <family val="3"/>
        <charset val="128"/>
      </rPr>
      <t>・</t>
    </r>
    <r>
      <rPr>
        <sz val="12"/>
        <rFont val="Arial"/>
        <family val="2"/>
      </rPr>
      <t>The details of non-disclosure agreements (NDA) are reviewed annually by the compliance department and a report is made to the Compliance Committee so that it is managed at the corporate management level</t>
    </r>
  </si>
  <si>
    <t>Purchasing and procurement/Legal</t>
  </si>
  <si>
    <t>Roles and responsibilities when an information security incident/ accident occurs are clarified with other companies</t>
  </si>
  <si>
    <r>
      <t xml:space="preserve">[Rule(s)]
</t>
    </r>
    <r>
      <rPr>
        <sz val="12"/>
        <rFont val="Meiryo UI"/>
        <family val="3"/>
        <charset val="128"/>
      </rPr>
      <t>・</t>
    </r>
    <r>
      <rPr>
        <sz val="12"/>
        <rFont val="Arial"/>
        <family val="2"/>
      </rPr>
      <t>When sharing confidential information, the roles and responsibilities of each company when an information security incident/accident occurs shall be documented</t>
    </r>
    <phoneticPr fontId="8"/>
  </si>
  <si>
    <r>
      <t xml:space="preserve">[Examples of roles and responsibilities in each company]
</t>
    </r>
    <r>
      <rPr>
        <sz val="12"/>
        <rFont val="Meiryo UI"/>
        <family val="3"/>
        <charset val="128"/>
      </rPr>
      <t>・</t>
    </r>
    <r>
      <rPr>
        <sz val="12"/>
        <rFont val="Arial"/>
        <family val="2"/>
      </rPr>
      <t xml:space="preserve">Business contracts contain details regarding reporting to outsourcers in the event of an accident and responsibility for cooperation in responding to accidents, etc.
</t>
    </r>
    <r>
      <rPr>
        <sz val="12"/>
        <rFont val="Meiryo UI"/>
        <family val="3"/>
        <charset val="128"/>
      </rPr>
      <t>・</t>
    </r>
    <r>
      <rPr>
        <sz val="12"/>
        <rFont val="Arial"/>
        <family val="2"/>
      </rPr>
      <t>Information on contact persons in the event of an accident is exchanged</t>
    </r>
    <phoneticPr fontId="8"/>
  </si>
  <si>
    <t>The text for roles and responsibilities with other companies in the event of an information security incident/accident is checked regularly and revised as necessary</t>
  </si>
  <si>
    <r>
      <t xml:space="preserve">[Practical examples of confirmation and revision]
</t>
    </r>
    <r>
      <rPr>
        <sz val="12"/>
        <rFont val="Meiryo UI"/>
        <family val="3"/>
        <charset val="128"/>
      </rPr>
      <t>・</t>
    </r>
    <r>
      <rPr>
        <sz val="12"/>
        <rFont val="Arial"/>
        <family val="2"/>
      </rPr>
      <t xml:space="preserve">During contract renewal, both parties confirm the roles and responsibilities described in the contract, and if details have been updated, the contract is revised
</t>
    </r>
    <r>
      <rPr>
        <sz val="12"/>
        <rFont val="Meiryo UI"/>
        <family val="3"/>
        <charset val="128"/>
      </rPr>
      <t>・</t>
    </r>
    <r>
      <rPr>
        <sz val="12"/>
        <rFont val="Arial"/>
        <family val="2"/>
      </rPr>
      <t xml:space="preserve">For information system development and operation contracts, system diagrams are revised when the system is changed
</t>
    </r>
    <r>
      <rPr>
        <sz val="12"/>
        <rFont val="Meiryo UI"/>
        <family val="3"/>
        <charset val="128"/>
      </rPr>
      <t>・</t>
    </r>
    <r>
      <rPr>
        <sz val="12"/>
        <rFont val="Arial"/>
        <family val="2"/>
      </rPr>
      <t>The risk department promotes examination of points of demarcation regarding responsibility and checking the status of contracts, and the auditing department audits the promotion status of the risk department</t>
    </r>
    <phoneticPr fontId="8"/>
  </si>
  <si>
    <t>Understand how important confidential information obtained from other companies is handled within the company</t>
    <phoneticPr fontId="8"/>
  </si>
  <si>
    <r>
      <t xml:space="preserve">[Rule(s)]
</t>
    </r>
    <r>
      <rPr>
        <sz val="12"/>
        <rFont val="Meiryo UI"/>
        <family val="3"/>
        <charset val="128"/>
      </rPr>
      <t>・</t>
    </r>
    <r>
      <rPr>
        <sz val="12"/>
        <rFont val="Arial"/>
        <family val="2"/>
      </rPr>
      <t xml:space="preserve">The history of handling other company's important confidential information in-house shall be recorded and stored
</t>
    </r>
    <r>
      <rPr>
        <sz val="12"/>
        <rFont val="Meiryo UI"/>
        <family val="3"/>
        <charset val="128"/>
      </rPr>
      <t>・</t>
    </r>
    <r>
      <rPr>
        <sz val="12"/>
        <rFont val="Arial"/>
        <family val="2"/>
      </rPr>
      <t>Confirm that recording and storage is done appropriately, and make corrections as necessary
[Frequency of recording, checking storage status, correcting]
-Once or more per year</t>
    </r>
    <phoneticPr fontId="8"/>
  </si>
  <si>
    <r>
      <t xml:space="preserve">[Example handling status confirmation methods]
</t>
    </r>
    <r>
      <rPr>
        <sz val="12"/>
        <rFont val="Meiryo UI"/>
        <family val="3"/>
        <charset val="128"/>
      </rPr>
      <t>・</t>
    </r>
    <r>
      <rPr>
        <sz val="12"/>
        <rFont val="Arial"/>
        <family val="2"/>
      </rPr>
      <t xml:space="preserve">Rules are stipulated for recording and storing handing history (disclosure between departments, subcontracting, etc.)
</t>
    </r>
    <r>
      <rPr>
        <sz val="12"/>
        <rFont val="Meiryo UI"/>
        <family val="3"/>
        <charset val="128"/>
      </rPr>
      <t>・</t>
    </r>
    <r>
      <rPr>
        <sz val="12"/>
        <rFont val="Arial"/>
        <family val="2"/>
      </rPr>
      <t xml:space="preserve">Access rights are set to indicate that the information is stored in a location that can only be accessed by authorized individuals
</t>
    </r>
    <r>
      <rPr>
        <sz val="12"/>
        <rFont val="Meiryo UI"/>
        <family val="3"/>
        <charset val="128"/>
      </rPr>
      <t>・</t>
    </r>
    <r>
      <rPr>
        <sz val="12"/>
        <rFont val="Arial"/>
        <family val="2"/>
      </rPr>
      <t xml:space="preserve">Regardless of whose information it is, it is handled in accordance with the handling rules based on confidentiality classifications
</t>
    </r>
    <r>
      <rPr>
        <sz val="12"/>
        <rFont val="Meiryo UI"/>
        <family val="3"/>
        <charset val="128"/>
      </rPr>
      <t>・</t>
    </r>
    <r>
      <rPr>
        <sz val="12"/>
        <rFont val="Arial"/>
        <family val="2"/>
      </rPr>
      <t xml:space="preserve">For the handling of other company's drawings, common rules have been established and are operated under for technical departments
</t>
    </r>
    <r>
      <rPr>
        <sz val="12"/>
        <rFont val="Meiryo UI"/>
        <family val="3"/>
        <charset val="128"/>
      </rPr>
      <t>・</t>
    </r>
    <r>
      <rPr>
        <sz val="12"/>
        <rFont val="Arial"/>
        <family val="2"/>
      </rPr>
      <t>In accordance with non-disclosure agreements, thorough handling in accordance with confidentiality management standards is confirmed through confidentiality management inspections, etc.</t>
    </r>
  </si>
  <si>
    <t>9 Access rights</t>
    <phoneticPr fontId="8"/>
  </si>
  <si>
    <t>Prevent unauthorized access to confidential areas or systems due to inadequacies in access right settings</t>
  </si>
  <si>
    <t>Access rights (room and system access rights) shall be managed appropriately</t>
  </si>
  <si>
    <t>Rules for managing access rights (room and system access rights) in the event of personnel transfers are defined</t>
  </si>
  <si>
    <r>
      <t xml:space="preserve">[Rule(s)]
</t>
    </r>
    <r>
      <rPr>
        <sz val="12"/>
        <rFont val="Meiryo UI"/>
        <family val="3"/>
        <charset val="128"/>
      </rPr>
      <t>・</t>
    </r>
    <r>
      <rPr>
        <sz val="12"/>
        <rFont val="Arial"/>
        <family val="2"/>
      </rPr>
      <t xml:space="preserve">Management rules shall be defined to include the following:
</t>
    </r>
    <r>
      <rPr>
        <sz val="12"/>
        <rFont val="Meiryo UI"/>
        <family val="3"/>
        <charset val="128"/>
      </rPr>
      <t>・</t>
    </r>
    <r>
      <rPr>
        <sz val="12"/>
        <rFont val="Arial"/>
        <family val="2"/>
      </rPr>
      <t xml:space="preserve">An application/approval system shall be used for issuing, changing, and revoking access rights
</t>
    </r>
    <r>
      <rPr>
        <sz val="12"/>
        <rFont val="Meiryo UI"/>
        <family val="3"/>
        <charset val="128"/>
      </rPr>
      <t>・</t>
    </r>
    <r>
      <rPr>
        <sz val="12"/>
        <rFont val="Arial"/>
        <family val="2"/>
      </rPr>
      <t xml:space="preserve">Granted room entry permissions and access rights shall be limited to the scope necessary
</t>
    </r>
    <r>
      <rPr>
        <sz val="12"/>
        <rFont val="Meiryo UI"/>
        <family val="3"/>
        <charset val="128"/>
      </rPr>
      <t>・</t>
    </r>
    <r>
      <rPr>
        <sz val="12"/>
        <rFont val="Arial"/>
        <family val="2"/>
      </rPr>
      <t xml:space="preserve">Methods of taking inventory for room entry rights and access rights shall be defined
</t>
    </r>
    <r>
      <rPr>
        <sz val="12"/>
        <rFont val="Meiryo UI"/>
        <family val="3"/>
        <charset val="128"/>
      </rPr>
      <t>・</t>
    </r>
    <r>
      <rPr>
        <sz val="12"/>
        <rFont val="Arial"/>
        <family val="2"/>
      </rPr>
      <t xml:space="preserve">Applications and ledgers for granted room entry permissions and access rights shall be managed
[Applies to]
</t>
    </r>
    <r>
      <rPr>
        <sz val="12"/>
        <rFont val="Meiryo UI"/>
        <family val="3"/>
        <charset val="128"/>
      </rPr>
      <t>・</t>
    </r>
    <r>
      <rPr>
        <sz val="12"/>
        <rFont val="Arial"/>
        <family val="2"/>
      </rPr>
      <t xml:space="preserve">Systems used for business operations and user IDs for logging onto computers
</t>
    </r>
    <r>
      <rPr>
        <sz val="12"/>
        <rFont val="Meiryo UI"/>
        <family val="3"/>
        <charset val="128"/>
      </rPr>
      <t>・</t>
    </r>
    <r>
      <rPr>
        <sz val="12"/>
        <rFont val="Arial"/>
        <family val="2"/>
      </rPr>
      <t>Locations or rooms in which considerations for confidentiality are required</t>
    </r>
    <phoneticPr fontId="8"/>
  </si>
  <si>
    <r>
      <t xml:space="preserve">[Examples of management rules]
</t>
    </r>
    <r>
      <rPr>
        <sz val="12"/>
        <rFont val="Meiryo UI"/>
        <family val="3"/>
        <charset val="128"/>
      </rPr>
      <t>・</t>
    </r>
    <r>
      <rPr>
        <sz val="12"/>
        <rFont val="Arial"/>
        <family val="2"/>
      </rPr>
      <t xml:space="preserve">Procedures for granting, changing and revoking access rights are described in administrative procedures for personnel changes
</t>
    </r>
    <r>
      <rPr>
        <sz val="12"/>
        <rFont val="Meiryo UI"/>
        <family val="3"/>
        <charset val="128"/>
      </rPr>
      <t>・</t>
    </r>
    <r>
      <rPr>
        <sz val="12"/>
        <rFont val="Arial"/>
        <family val="2"/>
      </rPr>
      <t xml:space="preserve">Locations where confidential documents in print form are stored and rules regarding their locking are defined in management rules
</t>
    </r>
    <r>
      <rPr>
        <sz val="12"/>
        <rFont val="Meiryo UI"/>
        <family val="3"/>
        <charset val="128"/>
      </rPr>
      <t>・</t>
    </r>
    <r>
      <rPr>
        <sz val="12"/>
        <rFont val="Arial"/>
        <family val="2"/>
      </rPr>
      <t>Inventory is taken once per year and the procedures thereof are defined</t>
    </r>
  </si>
  <si>
    <t>Authentication and access rights</t>
  </si>
  <si>
    <t>CPS.IP-9</t>
  </si>
  <si>
    <t>9 Access rights</t>
  </si>
  <si>
    <r>
      <t xml:space="preserve">[Rule(s)]
</t>
    </r>
    <r>
      <rPr>
        <sz val="12"/>
        <rFont val="Meiryo UI"/>
        <family val="3"/>
        <charset val="128"/>
      </rPr>
      <t>・</t>
    </r>
    <r>
      <rPr>
        <sz val="12"/>
        <rFont val="Arial"/>
        <family val="2"/>
      </rPr>
      <t xml:space="preserve">For systems handling important information, clarify the conditions for granting access rights
</t>
    </r>
    <r>
      <rPr>
        <sz val="12"/>
        <rFont val="Meiryo UI"/>
        <family val="3"/>
        <charset val="128"/>
      </rPr>
      <t>・</t>
    </r>
    <r>
      <rPr>
        <sz val="12"/>
        <rFont val="Arial"/>
        <family val="2"/>
      </rPr>
      <t xml:space="preserve">Setting of access rights should be carried out under strict management by clarifying the requirements and settings for the system administrator. 
</t>
    </r>
    <r>
      <rPr>
        <sz val="12"/>
        <rFont val="Meiryo UI"/>
        <family val="3"/>
        <charset val="128"/>
      </rPr>
      <t>・</t>
    </r>
    <r>
      <rPr>
        <sz val="12"/>
        <rFont val="Arial"/>
        <family val="2"/>
      </rPr>
      <t xml:space="preserve">Systems handling important information should have an environment in which authority is not concentrated on individuals, such as by separating the authority of those using information and system administrators. 
</t>
    </r>
    <r>
      <rPr>
        <sz val="12"/>
        <rFont val="Meiryo UI"/>
        <family val="3"/>
        <charset val="128"/>
      </rPr>
      <t>・</t>
    </r>
    <r>
      <rPr>
        <sz val="12"/>
        <rFont val="Arial"/>
        <family val="2"/>
      </rPr>
      <t>Monitor the operation/usage state for systems handling important information.</t>
    </r>
    <phoneticPr fontId="8"/>
  </si>
  <si>
    <r>
      <t xml:space="preserve">[Example management rules]
</t>
    </r>
    <r>
      <rPr>
        <sz val="12"/>
        <rFont val="Meiryo UI"/>
        <family val="3"/>
        <charset val="128"/>
      </rPr>
      <t>・</t>
    </r>
    <r>
      <rPr>
        <sz val="12"/>
        <rFont val="Arial"/>
        <family val="2"/>
      </rPr>
      <t xml:space="preserve">Access to systems handling important information is granted only to employees meeting certain criteria
</t>
    </r>
    <r>
      <rPr>
        <sz val="12"/>
        <rFont val="Meiryo UI"/>
        <family val="3"/>
        <charset val="128"/>
      </rPr>
      <t>・</t>
    </r>
    <r>
      <rPr>
        <sz val="12"/>
        <rFont val="Arial"/>
        <family val="2"/>
      </rPr>
      <t xml:space="preserve">Important authority changes cannot be carried out by a single individual
(There is a division between applicants, approvers, and workers)
</t>
    </r>
    <r>
      <rPr>
        <sz val="12"/>
        <rFont val="Meiryo UI"/>
        <family val="3"/>
        <charset val="128"/>
      </rPr>
      <t>・</t>
    </r>
    <r>
      <rPr>
        <sz val="12"/>
        <rFont val="Arial"/>
        <family val="2"/>
      </rPr>
      <t xml:space="preserve">The Operations Department monitors access logs to important information by the development department
</t>
    </r>
    <r>
      <rPr>
        <sz val="12"/>
        <rFont val="Meiryo UI"/>
        <family val="3"/>
        <charset val="128"/>
      </rPr>
      <t>・</t>
    </r>
    <r>
      <rPr>
        <sz val="12"/>
        <rFont val="Arial"/>
        <family val="2"/>
      </rPr>
      <t xml:space="preserve">Access to important information by the Operations Department is monitored by security personnel
</t>
    </r>
    <r>
      <rPr>
        <sz val="12"/>
        <rFont val="Meiryo UI"/>
        <family val="3"/>
        <charset val="128"/>
      </rPr>
      <t>・</t>
    </r>
    <r>
      <rPr>
        <sz val="12"/>
        <rFont val="Arial"/>
        <family val="2"/>
      </rPr>
      <t>Security personnel have a system (development department authority) that does not allow direct access to important information</t>
    </r>
    <phoneticPr fontId="8"/>
  </si>
  <si>
    <t>Access rights are issued, changed, disabled, or revoked in accordance with management rules</t>
  </si>
  <si>
    <r>
      <t xml:space="preserve">[Rule(s)]
</t>
    </r>
    <r>
      <rPr>
        <sz val="12"/>
        <rFont val="Meiryo UI"/>
        <family val="3"/>
        <charset val="128"/>
      </rPr>
      <t>・</t>
    </r>
    <r>
      <rPr>
        <sz val="12"/>
        <rFont val="Arial"/>
        <family val="2"/>
      </rPr>
      <t>Inspections of the compliance status of the management rules defined in No. 49 shall be performed</t>
    </r>
    <phoneticPr fontId="8"/>
  </si>
  <si>
    <r>
      <t xml:space="preserve">[Examples of inspections]
</t>
    </r>
    <r>
      <rPr>
        <sz val="12"/>
        <rFont val="Meiryo UI"/>
        <family val="3"/>
        <charset val="128"/>
      </rPr>
      <t>・</t>
    </r>
    <r>
      <rPr>
        <sz val="12"/>
        <rFont val="Arial"/>
        <family val="2"/>
      </rPr>
      <t xml:space="preserve">A checklist for confirming the compliance status of management rules is created, inspections are performed once per year using that checklist, and corrective actions are taken in the event irregularities or violations are found
</t>
    </r>
    <r>
      <rPr>
        <sz val="12"/>
        <rFont val="Meiryo UI"/>
        <family val="3"/>
        <charset val="128"/>
      </rPr>
      <t>・</t>
    </r>
    <r>
      <rPr>
        <sz val="12"/>
        <rFont val="Arial"/>
        <family val="2"/>
      </rPr>
      <t xml:space="preserve">Records of applications, approvals and settings are checked to inspect whether management rules are being followed
</t>
    </r>
    <r>
      <rPr>
        <sz val="12"/>
        <rFont val="Meiryo UI"/>
        <family val="3"/>
        <charset val="128"/>
      </rPr>
      <t>・</t>
    </r>
    <r>
      <rPr>
        <sz val="12"/>
        <rFont val="Arial"/>
        <family val="2"/>
      </rPr>
      <t>Access rights settings are checked and modified when periodic personnel changes occur</t>
    </r>
  </si>
  <si>
    <t>An inventory of access rights is taken regularly or as necessary</t>
  </si>
  <si>
    <r>
      <t xml:space="preserve">[Rule(s)]
</t>
    </r>
    <r>
      <rPr>
        <sz val="12"/>
        <rFont val="Meiryo UI"/>
        <family val="3"/>
        <charset val="128"/>
      </rPr>
      <t>・</t>
    </r>
    <r>
      <rPr>
        <sz val="12"/>
        <rFont val="Arial"/>
        <family val="2"/>
      </rPr>
      <t>In accordance with the rules defined in No. 49, an inventory of access rights shall be taken regularly or as necessary</t>
    </r>
    <phoneticPr fontId="8"/>
  </si>
  <si>
    <r>
      <t xml:space="preserve">[Example of taking inventory]
</t>
    </r>
    <r>
      <rPr>
        <sz val="12"/>
        <rFont val="Meiryo UI"/>
        <family val="3"/>
        <charset val="128"/>
      </rPr>
      <t>・</t>
    </r>
    <r>
      <rPr>
        <sz val="12"/>
        <rFont val="Arial"/>
        <family val="2"/>
      </rPr>
      <t>Room entry rights and system access rights shall be inspected once per year and modifications made if access right setting irregularities are found</t>
    </r>
  </si>
  <si>
    <t>Access logs are securely stored and managed in an access-controlled state</t>
  </si>
  <si>
    <r>
      <t xml:space="preserve">[Rule(s)]
</t>
    </r>
    <r>
      <rPr>
        <sz val="12"/>
        <rFont val="Meiryo UI"/>
        <family val="3"/>
        <charset val="128"/>
      </rPr>
      <t>・</t>
    </r>
    <r>
      <rPr>
        <sz val="12"/>
        <rFont val="Arial"/>
        <family val="2"/>
      </rPr>
      <t xml:space="preserve">Logs are kept for an appropriate period so that matters required by laws and regulations can be met. 
</t>
    </r>
    <r>
      <rPr>
        <sz val="12"/>
        <rFont val="Meiryo UI"/>
        <family val="3"/>
        <charset val="128"/>
      </rPr>
      <t>・</t>
    </r>
    <r>
      <rPr>
        <sz val="12"/>
        <rFont val="Arial"/>
        <family val="2"/>
      </rPr>
      <t>To protect logs from threats, access restrictions, etc., are applied to the items and systems that store logs</t>
    </r>
    <phoneticPr fontId="8"/>
  </si>
  <si>
    <r>
      <t xml:space="preserve">[Example targets for acquisition]
</t>
    </r>
    <r>
      <rPr>
        <sz val="12"/>
        <rFont val="Meiryo UI"/>
        <family val="3"/>
        <charset val="128"/>
      </rPr>
      <t>・</t>
    </r>
    <r>
      <rPr>
        <sz val="12"/>
        <rFont val="Arial"/>
        <family val="2"/>
      </rPr>
      <t xml:space="preserve">Targets for log storage include information acquisition, processing, and transmission systems
[Secure storage example]
</t>
    </r>
    <r>
      <rPr>
        <sz val="12"/>
        <rFont val="Meiryo UI"/>
        <family val="3"/>
        <charset val="128"/>
      </rPr>
      <t>・</t>
    </r>
    <r>
      <rPr>
        <sz val="12"/>
        <rFont val="Arial"/>
        <family val="2"/>
      </rPr>
      <t xml:space="preserve">Access logs are not stored in-house, and services meeting non-disclosure/confidentiality agreements and external service security requirements are used
[Access control example]
</t>
    </r>
    <r>
      <rPr>
        <sz val="12"/>
        <rFont val="Meiryo UI"/>
        <family val="3"/>
        <charset val="128"/>
      </rPr>
      <t>・</t>
    </r>
    <r>
      <rPr>
        <sz val="12"/>
        <rFont val="Arial"/>
        <family val="2"/>
      </rPr>
      <t xml:space="preserve">In order to protect important logs from the threat of cyberattacks, logs are controlled so that they cannot be deleted or falsified
[Examples of compliance with laws and regulations]
</t>
    </r>
    <r>
      <rPr>
        <sz val="12"/>
        <rFont val="Meiryo UI"/>
        <family val="3"/>
        <charset val="128"/>
      </rPr>
      <t>・</t>
    </r>
    <r>
      <rPr>
        <sz val="12"/>
        <rFont val="Arial"/>
        <family val="2"/>
      </rPr>
      <t xml:space="preserve">In order to protect important logs from the threat of cyberattacks, logs are controlled so that they cannot be deleted or falsified
</t>
    </r>
    <r>
      <rPr>
        <sz val="12"/>
        <rFont val="Meiryo UI"/>
        <family val="3"/>
        <charset val="128"/>
      </rPr>
      <t>・</t>
    </r>
    <r>
      <rPr>
        <sz val="12"/>
        <rFont val="Arial"/>
        <family val="2"/>
      </rPr>
      <t>Logs are stored in a state where they can be provided in response to requests from auditing organizations, law enforcement agencies, etc.</t>
    </r>
  </si>
  <si>
    <t>10 Management of information assets (information)</t>
    <phoneticPr fontId="8"/>
  </si>
  <si>
    <t>Appropriately manage information assets to prevent the leakage of confidential information</t>
  </si>
  <si>
    <t>Confidentiality classifications for information assets shall be set and understood, and information managed in accordance with those confidentiality classifications</t>
  </si>
  <si>
    <t>Management rules are defined for information based on confidentiality classification</t>
  </si>
  <si>
    <r>
      <t xml:space="preserve">[Rule(s)]
</t>
    </r>
    <r>
      <rPr>
        <sz val="12"/>
        <rFont val="Meiryo UI"/>
        <family val="3"/>
        <charset val="128"/>
      </rPr>
      <t>・</t>
    </r>
    <r>
      <rPr>
        <sz val="12"/>
        <rFont val="Arial"/>
        <family val="2"/>
      </rPr>
      <t xml:space="preserve">Management rules shall be defined to include the following:
</t>
    </r>
    <r>
      <rPr>
        <sz val="12"/>
        <rFont val="Meiryo UI"/>
        <family val="3"/>
        <charset val="128"/>
      </rPr>
      <t>・</t>
    </r>
    <r>
      <rPr>
        <sz val="12"/>
        <rFont val="Arial"/>
        <family val="2"/>
      </rPr>
      <t xml:space="preserve">Identification of confidentiality
</t>
    </r>
    <r>
      <rPr>
        <sz val="12"/>
        <rFont val="Meiryo UI"/>
        <family val="3"/>
        <charset val="128"/>
      </rPr>
      <t>・</t>
    </r>
    <r>
      <rPr>
        <sz val="12"/>
        <rFont val="Arial"/>
        <family val="2"/>
      </rPr>
      <t xml:space="preserve">Determinations of levels for confidentiality classifications and their application
</t>
    </r>
    <r>
      <rPr>
        <sz val="12"/>
        <rFont val="Meiryo UI"/>
        <family val="3"/>
        <charset val="128"/>
      </rPr>
      <t>・</t>
    </r>
    <r>
      <rPr>
        <sz val="12"/>
        <rFont val="Arial"/>
        <family val="2"/>
      </rPr>
      <t xml:space="preserve">Classification-based handling methods
</t>
    </r>
    <r>
      <rPr>
        <sz val="12"/>
        <rFont val="Meiryo UI"/>
        <family val="3"/>
        <charset val="128"/>
      </rPr>
      <t>・</t>
    </r>
    <r>
      <rPr>
        <sz val="12"/>
        <rFont val="Arial"/>
        <family val="2"/>
      </rPr>
      <t xml:space="preserve">Handling area classifications and restrictions
[Applies to]
</t>
    </r>
    <r>
      <rPr>
        <sz val="12"/>
        <rFont val="Meiryo UI"/>
        <family val="3"/>
        <charset val="128"/>
      </rPr>
      <t>・</t>
    </r>
    <r>
      <rPr>
        <sz val="12"/>
        <rFont val="Arial"/>
        <family val="2"/>
      </rPr>
      <t>Information assets (information)</t>
    </r>
    <phoneticPr fontId="8"/>
  </si>
  <si>
    <r>
      <t xml:space="preserve">[Examples of management rules]
</t>
    </r>
    <r>
      <rPr>
        <sz val="12"/>
        <rFont val="Meiryo UI"/>
        <family val="3"/>
        <charset val="128"/>
      </rPr>
      <t>・</t>
    </r>
    <r>
      <rPr>
        <sz val="12"/>
        <rFont val="Arial"/>
        <family val="2"/>
      </rPr>
      <t xml:space="preserve">Both electronic and paper-based media are subject to management
</t>
    </r>
    <r>
      <rPr>
        <sz val="12"/>
        <rFont val="Meiryo UI"/>
        <family val="3"/>
        <charset val="128"/>
      </rPr>
      <t>・</t>
    </r>
    <r>
      <rPr>
        <sz val="12"/>
        <rFont val="Arial"/>
        <family val="2"/>
      </rPr>
      <t xml:space="preserve">A stamp is applied clearly indicating that confidential documents are confidential
</t>
    </r>
    <r>
      <rPr>
        <sz val="12"/>
        <rFont val="Meiryo UI"/>
        <family val="3"/>
        <charset val="128"/>
      </rPr>
      <t>・</t>
    </r>
    <r>
      <rPr>
        <sz val="12"/>
        <rFont val="Arial"/>
        <family val="2"/>
      </rPr>
      <t xml:space="preserve">Implementation of document risk assessments
</t>
    </r>
    <r>
      <rPr>
        <sz val="12"/>
        <rFont val="Meiryo UI"/>
        <family val="3"/>
        <charset val="128"/>
      </rPr>
      <t>・</t>
    </r>
    <r>
      <rPr>
        <sz val="12"/>
        <rFont val="Arial"/>
        <family val="2"/>
      </rPr>
      <t xml:space="preserve">A document ledger is established
</t>
    </r>
    <r>
      <rPr>
        <sz val="12"/>
        <rFont val="Meiryo UI"/>
        <family val="3"/>
        <charset val="128"/>
      </rPr>
      <t>・</t>
    </r>
    <r>
      <rPr>
        <sz val="12"/>
        <rFont val="Arial"/>
        <family val="2"/>
      </rPr>
      <t xml:space="preserve">Regulations clearly state the following:
</t>
    </r>
    <r>
      <rPr>
        <sz val="12"/>
        <rFont val="Meiryo UI"/>
        <family val="3"/>
        <charset val="128"/>
      </rPr>
      <t>・</t>
    </r>
    <r>
      <rPr>
        <sz val="12"/>
        <rFont val="Arial"/>
        <family val="2"/>
      </rPr>
      <t xml:space="preserve">Confidential information to be managed, confidential information, information classification, type of confidential information, handling of confidential information, management responsibilities of departments that handle confidential information
</t>
    </r>
    <r>
      <rPr>
        <sz val="12"/>
        <rFont val="Meiryo UI"/>
        <family val="3"/>
        <charset val="128"/>
      </rPr>
      <t>・</t>
    </r>
    <r>
      <rPr>
        <sz val="12"/>
        <rFont val="Arial"/>
        <family val="2"/>
      </rPr>
      <t xml:space="preserve">Confidential management classifications are defined and rules are defined in list format
</t>
    </r>
    <r>
      <rPr>
        <sz val="12"/>
        <rFont val="Meiryo UI"/>
        <family val="3"/>
        <charset val="128"/>
      </rPr>
      <t>・</t>
    </r>
    <r>
      <rPr>
        <sz val="12"/>
        <rFont val="Arial"/>
        <family val="2"/>
      </rPr>
      <t xml:space="preserve">Management rules are clearly specified in regulations for information based on confidentiality classification
</t>
    </r>
  </si>
  <si>
    <t>Confidentiality management</t>
  </si>
  <si>
    <t>CPS.GV-3</t>
  </si>
  <si>
    <t>10 Management of information assets (information)</t>
  </si>
  <si>
    <t>Management rules for information based on confidentiality classification are reviewed regularly or as necessary</t>
  </si>
  <si>
    <r>
      <t xml:space="preserve">[Rule(s)]
</t>
    </r>
    <r>
      <rPr>
        <sz val="12"/>
        <rFont val="Meiryo UI"/>
        <family val="3"/>
        <charset val="128"/>
      </rPr>
      <t>・</t>
    </r>
    <r>
      <rPr>
        <sz val="12"/>
        <rFont val="Arial"/>
        <family val="2"/>
      </rPr>
      <t>The details of management rules are checked and improved as necessary
[Frequency]
-Once or more per year</t>
    </r>
    <phoneticPr fontId="8"/>
  </si>
  <si>
    <r>
      <t xml:space="preserve">[Examples of review]
</t>
    </r>
    <r>
      <rPr>
        <sz val="12"/>
        <rFont val="Meiryo UI"/>
        <family val="3"/>
        <charset val="128"/>
      </rPr>
      <t>・</t>
    </r>
    <r>
      <rPr>
        <sz val="12"/>
        <rFont val="Arial"/>
        <family val="2"/>
      </rPr>
      <t>The content of regulations is checked once a year and revised as necessary.</t>
    </r>
    <phoneticPr fontId="8"/>
  </si>
  <si>
    <t>A list is created of information assets (information) with high confidentiality classifications</t>
  </si>
  <si>
    <r>
      <t xml:space="preserve">[Rule(s)]
</t>
    </r>
    <r>
      <rPr>
        <sz val="12"/>
        <rFont val="Meiryo UI"/>
        <family val="3"/>
        <charset val="128"/>
      </rPr>
      <t>・</t>
    </r>
    <r>
      <rPr>
        <sz val="12"/>
        <rFont val="Arial"/>
        <family val="2"/>
      </rPr>
      <t xml:space="preserve">This list shall include the target information, administrator name, department name, storage location, storage period, persons disclosed to, contact persons, etc.
[Target information]
</t>
    </r>
    <r>
      <rPr>
        <sz val="12"/>
        <rFont val="Meiryo UI"/>
        <family val="3"/>
        <charset val="128"/>
      </rPr>
      <t>・</t>
    </r>
    <r>
      <rPr>
        <sz val="12"/>
        <rFont val="Arial"/>
        <family val="2"/>
      </rPr>
      <t>Information assets applicable to a high level of confidentiality among the confidentiality classifications defined in No. 54</t>
    </r>
    <phoneticPr fontId="8"/>
  </si>
  <si>
    <r>
      <t xml:space="preserve">[Examples of list creation]
</t>
    </r>
    <r>
      <rPr>
        <sz val="12"/>
        <rFont val="Meiryo UI"/>
        <family val="3"/>
        <charset val="128"/>
      </rPr>
      <t>・</t>
    </r>
    <r>
      <rPr>
        <sz val="12"/>
        <rFont val="Arial"/>
        <family val="2"/>
      </rPr>
      <t xml:space="preserve">Lists of information assets with high confidentiality classifications are created by each department that manages information
</t>
    </r>
    <r>
      <rPr>
        <sz val="12"/>
        <rFont val="Meiryo UI"/>
        <family val="3"/>
        <charset val="128"/>
      </rPr>
      <t>・</t>
    </r>
    <r>
      <rPr>
        <sz val="12"/>
        <rFont val="Arial"/>
        <family val="2"/>
      </rPr>
      <t xml:space="preserve">Each department created a list of information assets and reviews it once per year
</t>
    </r>
    <r>
      <rPr>
        <sz val="12"/>
        <rFont val="Meiryo UI"/>
        <family val="3"/>
        <charset val="128"/>
      </rPr>
      <t>・</t>
    </r>
    <r>
      <rPr>
        <sz val="12"/>
        <rFont val="Arial"/>
        <family val="2"/>
      </rPr>
      <t>Lists are created using a dedicated format</t>
    </r>
  </si>
  <si>
    <t>The created list of information assets (information) with high confidentiality classifications is reviewed regularly or as necessary</t>
  </si>
  <si>
    <r>
      <t xml:space="preserve">[Rule(s)]
</t>
    </r>
    <r>
      <rPr>
        <sz val="12"/>
        <rFont val="Meiryo UI"/>
        <family val="3"/>
        <charset val="128"/>
      </rPr>
      <t>・</t>
    </r>
    <r>
      <rPr>
        <sz val="12"/>
        <rFont val="Arial"/>
        <family val="2"/>
      </rPr>
      <t>The details of the list are checked and corrected as necessary
[Frequency]
-Once or more per year</t>
    </r>
    <phoneticPr fontId="8"/>
  </si>
  <si>
    <r>
      <t xml:space="preserve">[Examples of review]
</t>
    </r>
    <r>
      <rPr>
        <sz val="12"/>
        <rFont val="Meiryo UI"/>
        <family val="3"/>
        <charset val="128"/>
      </rPr>
      <t>・</t>
    </r>
    <r>
      <rPr>
        <sz val="12"/>
        <rFont val="Arial"/>
        <family val="2"/>
      </rPr>
      <t>The content of the list is checked once a year and revised as necessary.</t>
    </r>
  </si>
  <si>
    <t>Management of information assets (information) is performed in accordance with management rules based on confidentiality classification</t>
  </si>
  <si>
    <r>
      <t xml:space="preserve">[Rule(s)]
</t>
    </r>
    <r>
      <rPr>
        <sz val="12"/>
        <rFont val="Meiryo UI"/>
        <family val="3"/>
        <charset val="128"/>
      </rPr>
      <t>・</t>
    </r>
    <r>
      <rPr>
        <sz val="12"/>
        <rFont val="Arial"/>
        <family val="2"/>
      </rPr>
      <t xml:space="preserve">Inspections of the compliance status of the management rules defined in No. 54 shall be performed and corrective actions taken in the event irregularities or violations are found
[Frequency]
</t>
    </r>
    <r>
      <rPr>
        <sz val="12"/>
        <rFont val="Meiryo UI"/>
        <family val="3"/>
        <charset val="128"/>
      </rPr>
      <t>・</t>
    </r>
    <r>
      <rPr>
        <sz val="12"/>
        <rFont val="Arial"/>
        <family val="2"/>
      </rPr>
      <t>Once or more per year</t>
    </r>
    <phoneticPr fontId="8"/>
  </si>
  <si>
    <r>
      <t xml:space="preserve">[Examples of inspections]
</t>
    </r>
    <r>
      <rPr>
        <sz val="12"/>
        <rFont val="Meiryo UI"/>
        <family val="3"/>
        <charset val="128"/>
      </rPr>
      <t>・</t>
    </r>
    <r>
      <rPr>
        <sz val="12"/>
        <rFont val="Arial"/>
        <family val="2"/>
      </rPr>
      <t xml:space="preserve">A checklist for confirming the compliance status of management rules is created
</t>
    </r>
  </si>
  <si>
    <t>11 Management of information assets (equipment/devices)</t>
    <phoneticPr fontId="8"/>
  </si>
  <si>
    <t>Appropriately manage IT assets to reduce the risks associated with information security incidents/accidents and shorten response times when an information security accident occurs</t>
  </si>
  <si>
    <t>IT equipment/devices owned by the company and information (version information, administrator, administrating department, location installed, etc.) on the OS and software used by the equipment/device shall be managed appropriately</t>
  </si>
  <si>
    <t>Management rules for IT equipment/devices, OS, and software are defined based on importance</t>
  </si>
  <si>
    <r>
      <t xml:space="preserve">[Rule(s)]
</t>
    </r>
    <r>
      <rPr>
        <sz val="12"/>
        <rFont val="Meiryo UI"/>
        <family val="3"/>
        <charset val="128"/>
      </rPr>
      <t>・</t>
    </r>
    <r>
      <rPr>
        <sz val="12"/>
        <rFont val="Arial"/>
        <family val="2"/>
      </rPr>
      <t>Management rules shall be defined that include equipment/device adoption, installation, network connections, application of security patches, etc.</t>
    </r>
    <phoneticPr fontId="8"/>
  </si>
  <si>
    <r>
      <t xml:space="preserve">[Examples of security patch application rules]
</t>
    </r>
    <r>
      <rPr>
        <sz val="12"/>
        <rFont val="Meiryo UI"/>
        <family val="3"/>
        <charset val="128"/>
      </rPr>
      <t>・</t>
    </r>
    <r>
      <rPr>
        <sz val="12"/>
        <rFont val="Arial"/>
        <family val="2"/>
      </rPr>
      <t xml:space="preserve">Vulnerability patches are automatically applied using terminal management tools
</t>
    </r>
    <r>
      <rPr>
        <sz val="12"/>
        <rFont val="Meiryo UI"/>
        <family val="3"/>
        <charset val="128"/>
      </rPr>
      <t>・</t>
    </r>
    <r>
      <rPr>
        <sz val="12"/>
        <rFont val="Arial"/>
        <family val="2"/>
      </rPr>
      <t xml:space="preserve">Vulnerable IT equipment/devices are regularly identified using an asset management system
</t>
    </r>
    <r>
      <rPr>
        <sz val="12"/>
        <rFont val="Meiryo UI"/>
        <family val="3"/>
        <charset val="128"/>
      </rPr>
      <t>・</t>
    </r>
    <r>
      <rPr>
        <sz val="12"/>
        <rFont val="Arial"/>
        <family val="2"/>
      </rPr>
      <t xml:space="preserve">For servers, applied within one month after the release of a patch
</t>
    </r>
    <r>
      <rPr>
        <sz val="12"/>
        <rFont val="Meiryo UI"/>
        <family val="3"/>
        <charset val="128"/>
      </rPr>
      <t>・</t>
    </r>
    <r>
      <rPr>
        <sz val="12"/>
        <rFont val="Arial"/>
        <family val="2"/>
      </rPr>
      <t xml:space="preserve">MS monthly patches are applied after about a week if there are no problems in testing
[Example rules for software]
</t>
    </r>
    <r>
      <rPr>
        <sz val="12"/>
        <rFont val="Meiryo UI"/>
        <family val="3"/>
        <charset val="128"/>
      </rPr>
      <t>・</t>
    </r>
    <r>
      <rPr>
        <sz val="12"/>
        <rFont val="Arial"/>
        <family val="2"/>
      </rPr>
      <t>Standard software is decided upon, and there is a permission system for other software</t>
    </r>
    <phoneticPr fontId="8"/>
  </si>
  <si>
    <t>Equipment/devices in general</t>
  </si>
  <si>
    <t>CPS.AM-1
CPS.DS-13
CPS.CM-6</t>
  </si>
  <si>
    <t>11 Management of information assets (equipment/devices)</t>
  </si>
  <si>
    <t>A list is created of IT equipment/devices and information (version information, administrator, administrating department, location installed, etc.) on OS and software</t>
  </si>
  <si>
    <r>
      <t xml:space="preserve">[Rule(s)]
</t>
    </r>
    <r>
      <rPr>
        <sz val="12"/>
        <rFont val="Meiryo UI"/>
        <family val="3"/>
        <charset val="128"/>
      </rPr>
      <t>・</t>
    </r>
    <r>
      <rPr>
        <sz val="12"/>
        <rFont val="Arial"/>
        <family val="2"/>
      </rPr>
      <t>A list of information for IT equipment/devices, OS and software shall be created that includes version information, administrators, administrating departments, locations installed, etc.</t>
    </r>
    <phoneticPr fontId="8"/>
  </si>
  <si>
    <r>
      <t xml:space="preserve">[Examples of management items]
</t>
    </r>
    <r>
      <rPr>
        <sz val="12"/>
        <rFont val="Meiryo UI"/>
        <family val="3"/>
        <charset val="128"/>
      </rPr>
      <t>・</t>
    </r>
    <r>
      <rPr>
        <sz val="12"/>
        <rFont val="Arial"/>
        <family val="2"/>
      </rPr>
      <t xml:space="preserve">Equipment/device management number, equipment/device name, IP address, location installed, user name, contact person, software version information
-Servers, NW equipment, printers, video conferencing systems
Management number, hardware name, IP address, host name, installation location, administrator (department name, name, etc.)
-Company-supplied client PCs and smart devices
Management number, hardware name, IP address, host name, usage start date, user (department name, name, etc.)
-Software
Management number, software name, version, name of installation host, contact information (department name, name, etc.)
[List example]
</t>
    </r>
    <r>
      <rPr>
        <sz val="12"/>
        <rFont val="Meiryo UI"/>
        <family val="3"/>
        <charset val="128"/>
      </rPr>
      <t>・</t>
    </r>
    <r>
      <rPr>
        <sz val="12"/>
        <rFont val="Arial"/>
        <family val="2"/>
      </rPr>
      <t>IT assets are registered and managed in the IT asset management database</t>
    </r>
    <phoneticPr fontId="8"/>
  </si>
  <si>
    <t xml:space="preserve">A list of IT equipment/devices and information (version information, administrator, administrating department, location installed, etc.) on OS and software is reviewed regularly or as necessary
</t>
  </si>
  <si>
    <r>
      <t xml:space="preserve">[Examples of review]
</t>
    </r>
    <r>
      <rPr>
        <sz val="12"/>
        <rFont val="Meiryo UI"/>
        <family val="3"/>
        <charset val="128"/>
      </rPr>
      <t>・</t>
    </r>
    <r>
      <rPr>
        <sz val="12"/>
        <rFont val="Arial"/>
        <family val="2"/>
      </rPr>
      <t>The content of the list is checked once a year and revised as necessary</t>
    </r>
    <phoneticPr fontId="8"/>
  </si>
  <si>
    <t>Management of information assets (equipment/devices) is performed in accordance with management rules based on importance</t>
  </si>
  <si>
    <r>
      <t xml:space="preserve">[Rule(s)]
</t>
    </r>
    <r>
      <rPr>
        <sz val="12"/>
        <rFont val="Meiryo UI"/>
        <family val="3"/>
        <charset val="128"/>
      </rPr>
      <t>・</t>
    </r>
    <r>
      <rPr>
        <sz val="12"/>
        <rFont val="Arial"/>
        <family val="2"/>
      </rPr>
      <t xml:space="preserve">Management shall be performed in accordance with management rules defined in No. 59. Corrective actions shall be taken in the event irregularities or violations are found
[Frequency]
</t>
    </r>
    <r>
      <rPr>
        <sz val="12"/>
        <rFont val="Meiryo UI"/>
        <family val="3"/>
        <charset val="128"/>
      </rPr>
      <t>・</t>
    </r>
    <r>
      <rPr>
        <sz val="12"/>
        <rFont val="Arial"/>
        <family val="2"/>
      </rPr>
      <t>Once or more per year</t>
    </r>
    <phoneticPr fontId="8"/>
  </si>
  <si>
    <r>
      <t xml:space="preserve">[Examples of management]
</t>
    </r>
    <r>
      <rPr>
        <sz val="12"/>
        <rFont val="Meiryo UI"/>
        <family val="3"/>
        <charset val="128"/>
      </rPr>
      <t>・</t>
    </r>
    <r>
      <rPr>
        <sz val="12"/>
        <rFont val="Arial"/>
        <family val="2"/>
      </rPr>
      <t xml:space="preserve">Checks to confirm that management is being performed in accordance with management rules are performed once per year and corrective actions taken for any irregularities that are discovered
</t>
    </r>
    <r>
      <rPr>
        <sz val="12"/>
        <rFont val="Meiryo UI"/>
        <family val="3"/>
        <charset val="128"/>
      </rPr>
      <t>・</t>
    </r>
    <r>
      <rPr>
        <sz val="12"/>
        <rFont val="Arial"/>
        <family val="2"/>
      </rPr>
      <t xml:space="preserve">Based on the information automatically collected every week, OS patch application status and inappropriate software are investigated and instructions are given for corrections. 
</t>
    </r>
    <r>
      <rPr>
        <sz val="12"/>
        <rFont val="Meiryo UI"/>
        <family val="3"/>
        <charset val="128"/>
      </rPr>
      <t>・</t>
    </r>
    <r>
      <rPr>
        <sz val="12"/>
        <rFont val="Arial"/>
        <family val="2"/>
      </rPr>
      <t>Patch application status is checked every week and any omissions are dealt with.</t>
    </r>
    <phoneticPr fontId="8"/>
  </si>
  <si>
    <t>Equipment/devices in general</t>
    <phoneticPr fontId="8"/>
  </si>
  <si>
    <r>
      <t xml:space="preserve">[Rule(s)]
Regularly check that devices and installed software are genuine by using serial numbers and hash values according to importance
[Frequency]
</t>
    </r>
    <r>
      <rPr>
        <sz val="12"/>
        <rFont val="Meiryo UI"/>
        <family val="3"/>
        <charset val="128"/>
      </rPr>
      <t>・</t>
    </r>
    <r>
      <rPr>
        <sz val="12"/>
        <rFont val="Arial"/>
        <family val="2"/>
      </rPr>
      <t xml:space="preserve">Once or more per year (when taking inventory of assets, etc.)
</t>
    </r>
    <phoneticPr fontId="8"/>
  </si>
  <si>
    <r>
      <t xml:space="preserve">[Examples of confirming if software is genuine]
</t>
    </r>
    <r>
      <rPr>
        <sz val="12"/>
        <rFont val="Meiryo UI"/>
        <family val="3"/>
        <charset val="128"/>
      </rPr>
      <t>・</t>
    </r>
    <r>
      <rPr>
        <sz val="12"/>
        <rFont val="Arial"/>
        <family val="2"/>
      </rPr>
      <t xml:space="preserve">PCs distributed in-house are managed using an asset management ledger, and inventory is taken once or more per year. 
</t>
    </r>
    <r>
      <rPr>
        <sz val="12"/>
        <rFont val="Meiryo UI"/>
        <family val="3"/>
        <charset val="128"/>
      </rPr>
      <t>・</t>
    </r>
    <r>
      <rPr>
        <sz val="12"/>
        <rFont val="Arial"/>
        <family val="2"/>
      </rPr>
      <t>Users of company-loaned PCs are not given administrative rights, and software is installed by a specified administrator. Additionally, a management ledger is created for installed software, and checks are made once or more a year to ensure there is sufficient licensing.</t>
    </r>
    <phoneticPr fontId="8"/>
  </si>
  <si>
    <t>Unauthorized installation of applications on smart devices is restricted, and installation status is checked regularly</t>
  </si>
  <si>
    <t xml:space="preserve">[Rule(s)]
Applications that can be installed are defined, and installation status is checked regularly. 
[Applies to]
-Company-supplied smart devices
[Frequency of check]
-Once a year
</t>
    <phoneticPr fontId="8"/>
  </si>
  <si>
    <r>
      <t xml:space="preserve">[Examples of apps that should be restricted]
-Apps tied to information leaks
-Apps with serious vulnerabilities
-Apps suspected of being malware/spyware
[Restrictions on unauthorized installation]
</t>
    </r>
    <r>
      <rPr>
        <sz val="12"/>
        <rFont val="Meiryo UI"/>
        <family val="3"/>
        <charset val="128"/>
      </rPr>
      <t>・</t>
    </r>
    <r>
      <rPr>
        <sz val="12"/>
        <rFont val="Arial"/>
        <family val="2"/>
      </rPr>
      <t xml:space="preserve">Control of installable applications is handled by terminal management software, and the definition list is checked regularly
</t>
    </r>
    <r>
      <rPr>
        <sz val="12"/>
        <rFont val="Meiryo UI"/>
        <family val="3"/>
        <charset val="128"/>
      </rPr>
      <t>・</t>
    </r>
    <r>
      <rPr>
        <sz val="12"/>
        <rFont val="Arial"/>
        <family val="2"/>
      </rPr>
      <t xml:space="preserve">General users are not given administrative rights and installation is restricted
</t>
    </r>
    <r>
      <rPr>
        <sz val="12"/>
        <rFont val="Meiryo UI"/>
        <family val="3"/>
        <charset val="128"/>
      </rPr>
      <t>・</t>
    </r>
    <r>
      <rPr>
        <sz val="12"/>
        <rFont val="Arial"/>
        <family val="2"/>
      </rPr>
      <t xml:space="preserve">There is an application system for the installation of apps
</t>
    </r>
    <r>
      <rPr>
        <sz val="12"/>
        <rFont val="Meiryo UI"/>
        <family val="3"/>
        <charset val="128"/>
      </rPr>
      <t>・</t>
    </r>
    <r>
      <rPr>
        <sz val="12"/>
        <rFont val="Arial"/>
        <family val="2"/>
      </rPr>
      <t>Rules prohibit the unauthorized installation of applications in the management department</t>
    </r>
    <phoneticPr fontId="8"/>
  </si>
  <si>
    <t>Smart devices</t>
  </si>
  <si>
    <t>At the time of disposal (including at the end of a lease), the data on the storage medium is erased</t>
  </si>
  <si>
    <r>
      <t xml:space="preserve">[Rule(s)]
</t>
    </r>
    <r>
      <rPr>
        <sz val="12"/>
        <rFont val="Meiryo UI"/>
        <family val="3"/>
        <charset val="128"/>
      </rPr>
      <t>・</t>
    </r>
    <r>
      <rPr>
        <sz val="12"/>
        <rFont val="Arial"/>
        <family val="2"/>
      </rPr>
      <t xml:space="preserve">When disposing of information assets (equipment) (including at the end of a lease), delete the data so that it cannot be restored
</t>
    </r>
    <r>
      <rPr>
        <sz val="12"/>
        <rFont val="Meiryo UI"/>
        <family val="3"/>
        <charset val="128"/>
      </rPr>
      <t>・</t>
    </r>
    <r>
      <rPr>
        <sz val="12"/>
        <rFont val="Arial"/>
        <family val="2"/>
      </rPr>
      <t xml:space="preserve">Keep a record of having erased the storage area of information assets (equipment) or a vendor disposal certificate
*Disc formats are not possible as data may be recovered
[Applies to]
-Servers, company-supplied client PCs, smart devices, external storage media
</t>
    </r>
    <phoneticPr fontId="8"/>
  </si>
  <si>
    <r>
      <t xml:space="preserve">[Examples of erasure]
</t>
    </r>
    <r>
      <rPr>
        <sz val="12"/>
        <rFont val="Meiryo UI"/>
        <family val="3"/>
        <charset val="128"/>
      </rPr>
      <t>・</t>
    </r>
    <r>
      <rPr>
        <sz val="12"/>
        <rFont val="Arial"/>
        <family val="2"/>
      </rPr>
      <t xml:space="preserve">Physical destruction
</t>
    </r>
    <r>
      <rPr>
        <sz val="12"/>
        <rFont val="Meiryo UI"/>
        <family val="3"/>
        <charset val="128"/>
      </rPr>
      <t>・</t>
    </r>
    <r>
      <rPr>
        <sz val="12"/>
        <rFont val="Arial"/>
        <family val="2"/>
      </rPr>
      <t xml:space="preserve">Using a dedicated erasure tool
</t>
    </r>
    <r>
      <rPr>
        <sz val="12"/>
        <rFont val="Meiryo UI"/>
        <family val="3"/>
        <charset val="128"/>
      </rPr>
      <t>・</t>
    </r>
    <r>
      <rPr>
        <sz val="12"/>
        <rFont val="Arial"/>
        <family val="2"/>
      </rPr>
      <t>Data erasure using an external service, receiving confirmation from a disposal certificate, etc., or auditing operating status</t>
    </r>
  </si>
  <si>
    <t>12 Risk response</t>
    <phoneticPr fontId="8"/>
  </si>
  <si>
    <t>Identify information asset security risks and take organizational measures as a company to minimize impacts to operations</t>
  </si>
  <si>
    <t>Measures for information security risks shall be taken within the organization (organizational operations also include outsourced operations)</t>
  </si>
  <si>
    <t>Risks are identified when the three elements of information assets—confidentiality, integrity, and availability—cannot be ensured</t>
  </si>
  <si>
    <r>
      <t xml:space="preserve">[Rule(s)]
</t>
    </r>
    <r>
      <rPr>
        <sz val="12"/>
        <rFont val="游ゴシック"/>
        <family val="2"/>
        <charset val="128"/>
      </rPr>
      <t>・</t>
    </r>
    <r>
      <rPr>
        <sz val="12"/>
        <rFont val="Arial"/>
        <family val="2"/>
      </rPr>
      <t xml:space="preserve">The impact on operations when an information security incident/accident occurs to the target information asset shall be understood in terms of scope of impact and frequency of occurrence
[Applies to]
</t>
    </r>
    <r>
      <rPr>
        <sz val="12"/>
        <rFont val="游ゴシック"/>
        <family val="2"/>
        <charset val="128"/>
      </rPr>
      <t>・</t>
    </r>
    <r>
      <rPr>
        <sz val="12"/>
        <rFont val="Arial"/>
        <family val="2"/>
      </rPr>
      <t xml:space="preserve">Information assets identified in No. 56
[Viewpoints]
-External threats
-Company vulnerabilities
*Consider threats and vulnerabilities caused by business partners as necessary
-Value of information assets
[Methods]
-Determine the target information and information systems
-Establish evaluation rules for each viewpoint and risk level rules that take those into consideration
-For each piece of information and information system, determine the risk level from the evaluation from each viewpoint
[Frequency]
</t>
    </r>
    <r>
      <rPr>
        <sz val="12"/>
        <rFont val="游ゴシック"/>
        <family val="2"/>
        <charset val="128"/>
      </rPr>
      <t>・</t>
    </r>
    <r>
      <rPr>
        <sz val="12"/>
        <rFont val="Arial"/>
        <family val="2"/>
      </rPr>
      <t>When reviewing important information assets or once or more per year</t>
    </r>
    <phoneticPr fontId="8"/>
  </si>
  <si>
    <r>
      <t xml:space="preserve">[Examples of methods for understanding impact on operations]
</t>
    </r>
    <r>
      <rPr>
        <sz val="12"/>
        <rFont val="Meiryo UI"/>
        <family val="3"/>
        <charset val="128"/>
      </rPr>
      <t>・</t>
    </r>
    <r>
      <rPr>
        <sz val="12"/>
        <rFont val="Arial"/>
        <family val="2"/>
      </rPr>
      <t xml:space="preserve">Performing risk assessments
[Examples of frequencies]
</t>
    </r>
    <r>
      <rPr>
        <sz val="12"/>
        <rFont val="Meiryo UI"/>
        <family val="3"/>
        <charset val="128"/>
      </rPr>
      <t>・</t>
    </r>
    <r>
      <rPr>
        <sz val="12"/>
        <rFont val="Arial"/>
        <family val="2"/>
      </rPr>
      <t xml:space="preserve">When systems are updated
</t>
    </r>
    <r>
      <rPr>
        <sz val="12"/>
        <rFont val="Meiryo UI"/>
        <family val="3"/>
        <charset val="128"/>
      </rPr>
      <t>・</t>
    </r>
    <r>
      <rPr>
        <sz val="12"/>
        <rFont val="Arial"/>
        <family val="2"/>
      </rPr>
      <t xml:space="preserve">When business processes are changed
</t>
    </r>
    <r>
      <rPr>
        <sz val="12"/>
        <rFont val="Meiryo UI"/>
        <family val="3"/>
        <charset val="128"/>
      </rPr>
      <t>・</t>
    </r>
    <r>
      <rPr>
        <sz val="12"/>
        <rFont val="Arial"/>
        <family val="2"/>
      </rPr>
      <t>When systems are changed</t>
    </r>
  </si>
  <si>
    <t>CPS.RA-1
CPS.RA-4
CPS.RA-5
CPS.RA-6
CPS.RM-1</t>
  </si>
  <si>
    <t>12 Risk response</t>
  </si>
  <si>
    <t>Development standards are established that describe security requirements and they are regularly reviewed</t>
  </si>
  <si>
    <r>
      <t xml:space="preserve">[Rule(s)]
</t>
    </r>
    <r>
      <rPr>
        <sz val="12"/>
        <rFont val="Meiryo UI"/>
        <family val="3"/>
        <charset val="128"/>
      </rPr>
      <t>・</t>
    </r>
    <r>
      <rPr>
        <sz val="12"/>
        <rFont val="Arial"/>
        <family val="2"/>
      </rPr>
      <t xml:space="preserve">Security development standards shall be established for information systems
</t>
    </r>
    <r>
      <rPr>
        <sz val="12"/>
        <rFont val="Meiryo UI"/>
        <family val="3"/>
        <charset val="128"/>
      </rPr>
      <t>・</t>
    </r>
    <r>
      <rPr>
        <sz val="12"/>
        <rFont val="Arial"/>
        <family val="2"/>
      </rPr>
      <t xml:space="preserve">Check that development is proceeding in accordance with development standards
</t>
    </r>
    <r>
      <rPr>
        <sz val="12"/>
        <rFont val="Meiryo UI"/>
        <family val="3"/>
        <charset val="128"/>
      </rPr>
      <t>・</t>
    </r>
    <r>
      <rPr>
        <sz val="12"/>
        <rFont val="Arial"/>
        <family val="2"/>
      </rPr>
      <t xml:space="preserve">Regularly review the content of the development standards
[Frequency of review]
</t>
    </r>
    <r>
      <rPr>
        <sz val="12"/>
        <rFont val="Meiryo UI"/>
        <family val="3"/>
        <charset val="128"/>
      </rPr>
      <t>・</t>
    </r>
    <r>
      <rPr>
        <sz val="12"/>
        <rFont val="Arial"/>
        <family val="2"/>
      </rPr>
      <t>Once a year</t>
    </r>
    <phoneticPr fontId="8"/>
  </si>
  <si>
    <r>
      <t xml:space="preserve">[Examples of development standards]
</t>
    </r>
    <r>
      <rPr>
        <sz val="12"/>
        <rFont val="Meiryo UI"/>
        <family val="3"/>
        <charset val="128"/>
      </rPr>
      <t>・</t>
    </r>
    <r>
      <rPr>
        <sz val="12"/>
        <rFont val="Arial"/>
        <family val="2"/>
      </rPr>
      <t xml:space="preserve">Establishing rules for each development process (planning, design, development, testing, migration)
</t>
    </r>
    <r>
      <rPr>
        <sz val="12"/>
        <rFont val="Meiryo UI"/>
        <family val="3"/>
        <charset val="128"/>
      </rPr>
      <t>・</t>
    </r>
    <r>
      <rPr>
        <sz val="12"/>
        <rFont val="Arial"/>
        <family val="2"/>
      </rPr>
      <t xml:space="preserve">Establishing operation and maintenance rules in addition to development
</t>
    </r>
    <r>
      <rPr>
        <sz val="12"/>
        <rFont val="Meiryo UI"/>
        <family val="3"/>
        <charset val="128"/>
      </rPr>
      <t>・</t>
    </r>
    <r>
      <rPr>
        <sz val="12"/>
        <rFont val="Arial"/>
        <family val="2"/>
      </rPr>
      <t xml:space="preserve">Set gates for each development process to check compliance status
</t>
    </r>
    <r>
      <rPr>
        <sz val="12"/>
        <rFont val="Meiryo UI"/>
        <family val="3"/>
        <charset val="128"/>
      </rPr>
      <t>・</t>
    </r>
    <r>
      <rPr>
        <sz val="12"/>
        <rFont val="Arial"/>
        <family val="2"/>
      </rPr>
      <t>Check the compliance status of operation and maintenance once a year</t>
    </r>
  </si>
  <si>
    <t>Impacts on operations and their measures are reported to management as necessary and shared with internal departments involved in security operations</t>
  </si>
  <si>
    <r>
      <t xml:space="preserve">[Rule(s)]
</t>
    </r>
    <r>
      <rPr>
        <sz val="12"/>
        <rFont val="游ゴシック"/>
        <family val="2"/>
        <charset val="128"/>
      </rPr>
      <t>・</t>
    </r>
    <r>
      <rPr>
        <sz val="12"/>
        <rFont val="Arial"/>
        <family val="2"/>
      </rPr>
      <t xml:space="preserve">Methods of measures for the impact on operations understood in No. 66 and plans thereof shall be formulated and reported/shared
</t>
    </r>
    <r>
      <rPr>
        <sz val="12"/>
        <rFont val="游ゴシック"/>
        <family val="2"/>
        <charset val="128"/>
      </rPr>
      <t>・</t>
    </r>
    <r>
      <rPr>
        <sz val="12"/>
        <rFont val="Arial"/>
        <family val="2"/>
      </rPr>
      <t xml:space="preserve">Any instructions received from executives when reporting shall be shared with relevant departments
[Applies to]
</t>
    </r>
    <r>
      <rPr>
        <sz val="12"/>
        <rFont val="游ゴシック"/>
        <family val="2"/>
        <charset val="128"/>
      </rPr>
      <t>・</t>
    </r>
    <r>
      <rPr>
        <sz val="12"/>
        <rFont val="Arial"/>
        <family val="2"/>
      </rPr>
      <t>Chief Information Security Officer, related departments
[Frequency]
-Once or more per year</t>
    </r>
    <phoneticPr fontId="8"/>
  </si>
  <si>
    <r>
      <t xml:space="preserve">[Examples of measure methods]
</t>
    </r>
    <r>
      <rPr>
        <sz val="12"/>
        <rFont val="Meiryo UI"/>
        <family val="3"/>
        <charset val="128"/>
      </rPr>
      <t>・</t>
    </r>
    <r>
      <rPr>
        <sz val="12"/>
        <rFont val="Arial"/>
        <family val="2"/>
      </rPr>
      <t xml:space="preserve">If personal information is leaked, management and employees/departments that handle personal information will be notified regarding the necessity to notify authorities (Personal Information Protection Commission)
</t>
    </r>
    <r>
      <rPr>
        <sz val="12"/>
        <rFont val="Meiryo UI"/>
        <family val="3"/>
        <charset val="128"/>
      </rPr>
      <t>・</t>
    </r>
    <r>
      <rPr>
        <sz val="12"/>
        <rFont val="Arial"/>
        <family val="2"/>
      </rPr>
      <t>A security council is set up that includes management, obtaining plan reports and response approvals</t>
    </r>
    <phoneticPr fontId="8"/>
  </si>
  <si>
    <t>Management of measures for impacts on operations are performed in accordance with formulated plans</t>
  </si>
  <si>
    <r>
      <t xml:space="preserve">[Rule(s)]
</t>
    </r>
    <r>
      <rPr>
        <sz val="12"/>
        <rFont val="游ゴシック"/>
        <family val="2"/>
        <charset val="128"/>
      </rPr>
      <t>・</t>
    </r>
    <r>
      <rPr>
        <sz val="12"/>
        <rFont val="Arial"/>
        <family val="2"/>
      </rPr>
      <t xml:space="preserve">In addition to appropriately implementing the measures and plans created in No. 68, it shall be confirmed that any impact to operations was reduced, and corrective actions taken for any irregularities that are discovered
[Applies to]
</t>
    </r>
    <r>
      <rPr>
        <sz val="12"/>
        <rFont val="游ゴシック"/>
        <family val="2"/>
        <charset val="128"/>
      </rPr>
      <t>・</t>
    </r>
    <r>
      <rPr>
        <sz val="12"/>
        <rFont val="Arial"/>
        <family val="2"/>
      </rPr>
      <t xml:space="preserve">Impact to information asset operations
[Frequency]
</t>
    </r>
    <r>
      <rPr>
        <sz val="12"/>
        <rFont val="游ゴシック"/>
        <family val="2"/>
        <charset val="128"/>
      </rPr>
      <t>・</t>
    </r>
    <r>
      <rPr>
        <sz val="12"/>
        <rFont val="Arial"/>
        <family val="2"/>
      </rPr>
      <t>Once or more per year</t>
    </r>
    <phoneticPr fontId="8"/>
  </si>
  <si>
    <r>
      <t xml:space="preserve">[Examples of confirmation]
</t>
    </r>
    <r>
      <rPr>
        <sz val="12"/>
        <rFont val="Meiryo UI"/>
        <family val="3"/>
        <charset val="128"/>
      </rPr>
      <t>・</t>
    </r>
    <r>
      <rPr>
        <sz val="12"/>
        <rFont val="Arial"/>
        <family val="2"/>
      </rPr>
      <t xml:space="preserve">Records of responses for leakages of personal information examined to verify whether notifications to authorities and reporting to relevant executives were performed in accordance with previously established measure methods
</t>
    </r>
    <r>
      <rPr>
        <sz val="12"/>
        <rFont val="Meiryo UI"/>
        <family val="3"/>
        <charset val="128"/>
      </rPr>
      <t>・</t>
    </r>
    <r>
      <rPr>
        <sz val="12"/>
        <rFont val="Arial"/>
        <family val="2"/>
      </rPr>
      <t>A management table for information security incidents/accidents is created, and the implementation status and results of plans are regularly checked</t>
    </r>
  </si>
  <si>
    <t>13 Understanding details of business transactions and methods</t>
    <phoneticPr fontId="8"/>
  </si>
  <si>
    <t>Prevent information leakages, etc., during the course of business transactions by clarifying what methods are used to exchange information assets and with what business partners</t>
  </si>
  <si>
    <t>Information assets exchanged over the course of business transactions with each business partner, as well as the methods used for such transactions, shall be understood</t>
  </si>
  <si>
    <t>A list is created for the information exchanged with each company and the methods used (methods of exchanging information, such as for receiving/sending orders)</t>
  </si>
  <si>
    <r>
      <t xml:space="preserve">[Rule(s)]
</t>
    </r>
    <r>
      <rPr>
        <sz val="12"/>
        <rFont val="Meiryo UI"/>
        <family val="3"/>
        <charset val="128"/>
      </rPr>
      <t>・</t>
    </r>
    <r>
      <rPr>
        <sz val="12"/>
        <rFont val="Arial"/>
        <family val="2"/>
      </rPr>
      <t xml:space="preserve">This list shall include information assets exchanged/used during transactions, as well as how they are handled, and mutually understood by the business partner
[Applies to]
</t>
    </r>
    <r>
      <rPr>
        <sz val="12"/>
        <rFont val="Meiryo UI"/>
        <family val="3"/>
        <charset val="128"/>
      </rPr>
      <t>・</t>
    </r>
    <r>
      <rPr>
        <sz val="12"/>
        <rFont val="Arial"/>
        <family val="2"/>
      </rPr>
      <t xml:space="preserve">Business partners with which important information assets (such as the highly confidential information assets defined in No. 54) are shared
[Frequency]
</t>
    </r>
    <r>
      <rPr>
        <sz val="12"/>
        <rFont val="Meiryo UI"/>
        <family val="3"/>
        <charset val="128"/>
      </rPr>
      <t>・</t>
    </r>
    <r>
      <rPr>
        <sz val="12"/>
        <rFont val="Arial"/>
        <family val="2"/>
      </rPr>
      <t>When starting business transactions or when changes are made to information exchanged and methods used</t>
    </r>
    <phoneticPr fontId="8"/>
  </si>
  <si>
    <r>
      <t xml:space="preserve">[Examples of list creation]
</t>
    </r>
    <r>
      <rPr>
        <sz val="12"/>
        <rFont val="Meiryo UI"/>
        <family val="3"/>
        <charset val="128"/>
      </rPr>
      <t>・</t>
    </r>
    <r>
      <rPr>
        <sz val="12"/>
        <rFont val="Arial"/>
        <family val="2"/>
      </rPr>
      <t xml:space="preserve">The information exchanged with each business partner and the methods used are included
[Examples of handing methods]
</t>
    </r>
    <r>
      <rPr>
        <sz val="12"/>
        <rFont val="Meiryo UI"/>
        <family val="3"/>
        <charset val="128"/>
      </rPr>
      <t>・</t>
    </r>
    <r>
      <rPr>
        <sz val="12"/>
        <rFont val="Arial"/>
        <family val="2"/>
      </rPr>
      <t xml:space="preserve">Rules for handing confidential information are defined in contracts signed with business partners with which important information is exchanged
</t>
    </r>
    <r>
      <rPr>
        <sz val="12"/>
        <rFont val="Meiryo UI"/>
        <family val="3"/>
        <charset val="128"/>
      </rPr>
      <t>・</t>
    </r>
    <r>
      <rPr>
        <sz val="12"/>
        <rFont val="Arial"/>
        <family val="2"/>
      </rPr>
      <t xml:space="preserve">When providing confidential information to business partners, a password is applied to any PowerPoint or Excel files, etc., used for that purpose
</t>
    </r>
  </si>
  <si>
    <t>CPS.BE-3</t>
  </si>
  <si>
    <t>13 Understanding details of business transactions and methods</t>
  </si>
  <si>
    <t>The list of information exchanged with each company and the methods used (methods of exchanging information, such as for receiving/sending orders) is reviewed regularly or as necessary</t>
  </si>
  <si>
    <t>Managing information security risks regarding the procurement of IT equipment</t>
  </si>
  <si>
    <t>Security requirements for the procurement of IT equipment are established and communicated within the organization</t>
  </si>
  <si>
    <r>
      <t xml:space="preserve">[Rule(s)]
</t>
    </r>
    <r>
      <rPr>
        <sz val="12"/>
        <rFont val="Meiryo UI"/>
        <family val="3"/>
        <charset val="128"/>
      </rPr>
      <t>・</t>
    </r>
    <r>
      <rPr>
        <sz val="12"/>
        <rFont val="Arial"/>
        <family val="2"/>
      </rPr>
      <t xml:space="preserve">A list shall be made of the security requirements for procuring equipment
</t>
    </r>
    <r>
      <rPr>
        <sz val="12"/>
        <rFont val="Meiryo UI"/>
        <family val="3"/>
        <charset val="128"/>
      </rPr>
      <t>・</t>
    </r>
    <r>
      <rPr>
        <sz val="12"/>
        <rFont val="Arial"/>
        <family val="2"/>
      </rPr>
      <t xml:space="preserve">Security requirements can be easily confirmed when procuring equipment
[Applies to]
[Equipment]
</t>
    </r>
    <r>
      <rPr>
        <sz val="12"/>
        <rFont val="Meiryo UI"/>
        <family val="3"/>
        <charset val="128"/>
      </rPr>
      <t>・</t>
    </r>
    <r>
      <rPr>
        <sz val="12"/>
        <rFont val="Arial"/>
        <family val="2"/>
      </rPr>
      <t xml:space="preserve">IT equipment connected to the internal network
[Communication]
</t>
    </r>
    <r>
      <rPr>
        <sz val="12"/>
        <rFont val="Meiryo UI"/>
        <family val="3"/>
        <charset val="128"/>
      </rPr>
      <t>・</t>
    </r>
    <r>
      <rPr>
        <sz val="12"/>
        <rFont val="Arial"/>
        <family val="2"/>
      </rPr>
      <t xml:space="preserve">Executives, employees, outside employees (including temporary employees, etc.)
[Frequency]
</t>
    </r>
    <r>
      <rPr>
        <sz val="12"/>
        <rFont val="Meiryo UI"/>
        <family val="3"/>
        <charset val="128"/>
      </rPr>
      <t>・</t>
    </r>
    <r>
      <rPr>
        <sz val="12"/>
        <rFont val="Arial"/>
        <family val="2"/>
      </rPr>
      <t>Information shall be communicated within the organization regularly and whenever the security requirements for procuring equipment are revised</t>
    </r>
    <phoneticPr fontId="8"/>
  </si>
  <si>
    <r>
      <t xml:space="preserve">[Example security requirements]
</t>
    </r>
    <r>
      <rPr>
        <sz val="12"/>
        <rFont val="Meiryo UI"/>
        <family val="3"/>
        <charset val="128"/>
      </rPr>
      <t>・</t>
    </r>
    <r>
      <rPr>
        <sz val="12"/>
        <rFont val="Arial"/>
        <family val="2"/>
      </rPr>
      <t xml:space="preserve">Communication and data storage equipment are defined as "important equipment," and the purchase of "important equipment" is managed by each Senior Manager, who is the information security manager in the approval of the purchase
</t>
    </r>
    <r>
      <rPr>
        <sz val="12"/>
        <rFont val="Meiryo UI"/>
        <family val="3"/>
        <charset val="128"/>
      </rPr>
      <t>・</t>
    </r>
    <r>
      <rPr>
        <sz val="12"/>
        <rFont val="Arial"/>
        <family val="2"/>
      </rPr>
      <t xml:space="preserve">The procurement department monitors the purchase of "important equipment"
</t>
    </r>
    <r>
      <rPr>
        <sz val="12"/>
        <rFont val="Meiryo UI"/>
        <family val="3"/>
        <charset val="128"/>
      </rPr>
      <t>・</t>
    </r>
    <r>
      <rPr>
        <sz val="12"/>
        <rFont val="Arial"/>
        <family val="2"/>
      </rPr>
      <t xml:space="preserve">Data disposal certificates are requested for equipment disposal
[Example security requirement implementation check]
</t>
    </r>
    <r>
      <rPr>
        <sz val="12"/>
        <rFont val="Meiryo UI"/>
        <family val="3"/>
        <charset val="128"/>
      </rPr>
      <t>・</t>
    </r>
    <r>
      <rPr>
        <sz val="12"/>
        <rFont val="Arial"/>
        <family val="2"/>
      </rPr>
      <t>When applying for equipment connected to the company network, implementation of the requirements is checked</t>
    </r>
  </si>
  <si>
    <t>Security requirements for the procurement of IT equipment are shared with the provider, and results of the evaluation at the time of purchase are recorded and stored</t>
  </si>
  <si>
    <r>
      <t xml:space="preserve">[Rule(s)]
</t>
    </r>
    <r>
      <rPr>
        <sz val="12"/>
        <rFont val="Meiryo UI"/>
        <family val="3"/>
        <charset val="128"/>
      </rPr>
      <t>・</t>
    </r>
    <r>
      <rPr>
        <sz val="12"/>
        <rFont val="Arial"/>
        <family val="2"/>
      </rPr>
      <t xml:space="preserve">Security requirements are clearly stated in the purchase contract, etc.
</t>
    </r>
    <r>
      <rPr>
        <sz val="12"/>
        <rFont val="Meiryo UI"/>
        <family val="3"/>
        <charset val="128"/>
      </rPr>
      <t>・</t>
    </r>
    <r>
      <rPr>
        <sz val="12"/>
        <rFont val="Arial"/>
        <family val="2"/>
      </rPr>
      <t xml:space="preserve">When procuring equipment, security requirements are evaluated and the results are stored
</t>
    </r>
    <r>
      <rPr>
        <sz val="12"/>
        <rFont val="Meiryo UI"/>
        <family val="3"/>
        <charset val="128"/>
      </rPr>
      <t>・</t>
    </r>
    <r>
      <rPr>
        <sz val="12"/>
        <rFont val="Arial"/>
        <family val="2"/>
      </rPr>
      <t>There are regular checks confirming the storage of check results
[Applies to]
IT equipment connected to the company network
[Frequency of checking storage status]
Once or more per year</t>
    </r>
    <phoneticPr fontId="8"/>
  </si>
  <si>
    <r>
      <t xml:space="preserve">[Example of how to incorporate security requirements into purchase contracts]
</t>
    </r>
    <r>
      <rPr>
        <sz val="12"/>
        <rFont val="Meiryo UI"/>
        <family val="3"/>
        <charset val="128"/>
      </rPr>
      <t>・</t>
    </r>
    <r>
      <rPr>
        <sz val="12"/>
        <rFont val="Arial"/>
        <family val="2"/>
      </rPr>
      <t xml:space="preserve">Necessary security requirement check items for devices connected to the company network are described in advance in the purchase contract
[Example implementation evaluations for security requirement items]
</t>
    </r>
    <r>
      <rPr>
        <sz val="12"/>
        <rFont val="Meiryo UI"/>
        <family val="3"/>
        <charset val="128"/>
      </rPr>
      <t>・</t>
    </r>
    <r>
      <rPr>
        <sz val="12"/>
        <rFont val="Arial"/>
        <family val="2"/>
      </rPr>
      <t xml:space="preserve">Necessary security requirement check items for devices connected to the company network are described in advance in the purchase contract and checked at the time of procurement
</t>
    </r>
    <r>
      <rPr>
        <sz val="12"/>
        <rFont val="Meiryo UI"/>
        <family val="3"/>
        <charset val="128"/>
      </rPr>
      <t>・</t>
    </r>
    <r>
      <rPr>
        <sz val="12"/>
        <rFont val="Arial"/>
        <family val="2"/>
      </rPr>
      <t xml:space="preserve">Communication and data storage equipment are selected and judged by appointed security personnel as important equipment
</t>
    </r>
    <r>
      <rPr>
        <sz val="12"/>
        <rFont val="Meiryo UI"/>
        <family val="3"/>
        <charset val="128"/>
      </rPr>
      <t>・</t>
    </r>
    <r>
      <rPr>
        <sz val="12"/>
        <rFont val="Arial"/>
        <family val="2"/>
      </rPr>
      <t>Understanding real-time compliance with PC/server security requirements</t>
    </r>
  </si>
  <si>
    <t>14 Understanding the statuses of external connections</t>
    <phoneticPr fontId="8"/>
  </si>
  <si>
    <t>Ensure safety and trust when using external information systems, while enabling prompt response to information security incidents/accidents</t>
  </si>
  <si>
    <t>For relations with affiliated organizations (including suppliers, etc.), understand the communication network structure for your own organization and monitor the status of cooperation with other organizations as well as the flow of data</t>
  </si>
  <si>
    <t>Network and data flow diagrams are created, and communication with affiliated organizations (including suppliers, etc.) are monitored</t>
  </si>
  <si>
    <r>
      <t xml:space="preserve">[Standard]
</t>
    </r>
    <r>
      <rPr>
        <sz val="12"/>
        <rFont val="Meiryo UI"/>
        <family val="3"/>
        <charset val="128"/>
      </rPr>
      <t>・</t>
    </r>
    <r>
      <rPr>
        <sz val="12"/>
        <rFont val="Arial"/>
        <family val="2"/>
      </rPr>
      <t xml:space="preserve">Network diagrams shall be created
[Scope]
-Networks where the company's own IT equipment/devices exists
[Frequency of review]
-Once or more per year
&lt;Addition&gt;
[Standard]
</t>
    </r>
    <r>
      <rPr>
        <sz val="12"/>
        <rFont val="Meiryo UI"/>
        <family val="3"/>
        <charset val="128"/>
      </rPr>
      <t>・</t>
    </r>
    <r>
      <rPr>
        <sz val="12"/>
        <rFont val="Arial"/>
        <family val="2"/>
      </rPr>
      <t xml:space="preserve">Data flow diagrams shall be created
[Scope]
-Data within the company exchanged over the network between affiliated organizations
[Standard]
</t>
    </r>
    <r>
      <rPr>
        <sz val="12"/>
        <rFont val="Meiryo UI"/>
        <family val="3"/>
        <charset val="128"/>
      </rPr>
      <t>・</t>
    </r>
    <r>
      <rPr>
        <sz val="12"/>
        <rFont val="Arial"/>
        <family val="2"/>
      </rPr>
      <t xml:space="preserve">Communication with affiliated organizations shall be monitored
[Scope]
-Data exchanged on the network between affiliated organizations
[Frequency]
-Always
</t>
    </r>
    <phoneticPr fontId="8"/>
  </si>
  <si>
    <r>
      <t xml:space="preserve">[Examples of network diagrams]
</t>
    </r>
    <r>
      <rPr>
        <sz val="12"/>
        <rFont val="Meiryo UI"/>
        <family val="3"/>
        <charset val="128"/>
      </rPr>
      <t>・</t>
    </r>
    <r>
      <rPr>
        <sz val="12"/>
        <rFont val="Arial"/>
        <family val="2"/>
      </rPr>
      <t xml:space="preserve">Diagrams of networks between groups
</t>
    </r>
    <r>
      <rPr>
        <sz val="12"/>
        <rFont val="Meiryo UI"/>
        <family val="3"/>
        <charset val="128"/>
      </rPr>
      <t>・</t>
    </r>
    <r>
      <rPr>
        <sz val="12"/>
        <rFont val="Arial"/>
        <family val="2"/>
      </rPr>
      <t xml:space="preserve">Diagrams of networks between bases
</t>
    </r>
    <r>
      <rPr>
        <sz val="12"/>
        <rFont val="Meiryo UI"/>
        <family val="3"/>
        <charset val="128"/>
      </rPr>
      <t>・</t>
    </r>
    <r>
      <rPr>
        <sz val="12"/>
        <rFont val="Arial"/>
        <family val="2"/>
      </rPr>
      <t xml:space="preserve">Intra-office network configuration diagrams
[Examples of data flow diagram descriptions]
</t>
    </r>
    <r>
      <rPr>
        <sz val="12"/>
        <rFont val="Meiryo UI"/>
        <family val="3"/>
        <charset val="128"/>
      </rPr>
      <t>・</t>
    </r>
    <r>
      <rPr>
        <sz val="12"/>
        <rFont val="Arial"/>
        <family val="2"/>
      </rPr>
      <t xml:space="preserve">Systems using inter-organizational networks
</t>
    </r>
    <r>
      <rPr>
        <sz val="12"/>
        <rFont val="Meiryo UI"/>
        <family val="3"/>
        <charset val="128"/>
      </rPr>
      <t>・</t>
    </r>
    <r>
      <rPr>
        <sz val="12"/>
        <rFont val="Arial"/>
        <family val="2"/>
      </rPr>
      <t xml:space="preserve">Type, direction, etc., for data to be sent and received
[Examples of communication monitoring]
</t>
    </r>
    <r>
      <rPr>
        <sz val="12"/>
        <rFont val="Meiryo UI"/>
        <family val="3"/>
        <charset val="128"/>
      </rPr>
      <t>・</t>
    </r>
    <r>
      <rPr>
        <sz val="12"/>
        <rFont val="Arial"/>
        <family val="2"/>
      </rPr>
      <t xml:space="preserve">Monitoring suspicious access between affiliated organizations with Unified Threat Management (UTM), etc.
</t>
    </r>
    <r>
      <rPr>
        <sz val="12"/>
        <rFont val="Meiryo UI"/>
        <family val="3"/>
        <charset val="128"/>
      </rPr>
      <t>・</t>
    </r>
    <r>
      <rPr>
        <sz val="12"/>
        <rFont val="Arial"/>
        <family val="2"/>
      </rPr>
      <t xml:space="preserve">Monitoring traffic status (operation monitoring, performance monitoring)
</t>
    </r>
    <r>
      <rPr>
        <sz val="12"/>
        <rFont val="Meiryo UI"/>
        <family val="3"/>
        <charset val="128"/>
      </rPr>
      <t>・</t>
    </r>
    <r>
      <rPr>
        <sz val="12"/>
        <rFont val="Arial"/>
        <family val="2"/>
      </rPr>
      <t xml:space="preserve">Monitoring communication between affiliated organizations on the Internet with IDS, etc.
</t>
    </r>
  </si>
  <si>
    <t xml:space="preserve">Internal company network </t>
  </si>
  <si>
    <t>CPS.AM-4
CPS.AM-5
CPS.CM-5</t>
  </si>
  <si>
    <t>14 Understanding the statuses of external connections</t>
  </si>
  <si>
    <t>Network and data flow diagrams are reviewed regularly or as necessary</t>
  </si>
  <si>
    <t>[Frequency]
-Once or more per year</t>
    <phoneticPr fontId="8"/>
  </si>
  <si>
    <r>
      <t xml:space="preserve">[Examples of review]
</t>
    </r>
    <r>
      <rPr>
        <sz val="12"/>
        <rFont val="Meiryo UI"/>
        <family val="3"/>
        <charset val="128"/>
      </rPr>
      <t>・</t>
    </r>
    <r>
      <rPr>
        <sz val="12"/>
        <rFont val="Arial"/>
        <family val="2"/>
      </rPr>
      <t>The contents are checked once a year and revised as necessary</t>
    </r>
  </si>
  <si>
    <t>External information systems (such as those of customers, subsidiaries, affiliated companies, contractors, cloud services, external information services) shall be clarified and their usage status managed appropriately</t>
  </si>
  <si>
    <t>Rules for using external information systems connected to organizational assets are defined</t>
  </si>
  <si>
    <r>
      <t xml:space="preserve">[Rule(s)]
</t>
    </r>
    <r>
      <rPr>
        <sz val="12"/>
        <rFont val="Meiryo UI"/>
        <family val="3"/>
        <charset val="128"/>
      </rPr>
      <t>・</t>
    </r>
    <r>
      <rPr>
        <sz val="12"/>
        <rFont val="Arial"/>
        <family val="2"/>
      </rPr>
      <t xml:space="preserve">Usage rules shall be defined to include the following:
</t>
    </r>
    <r>
      <rPr>
        <sz val="12"/>
        <rFont val="Meiryo UI"/>
        <family val="3"/>
        <charset val="128"/>
      </rPr>
      <t>・</t>
    </r>
    <r>
      <rPr>
        <sz val="12"/>
        <rFont val="Arial"/>
        <family val="2"/>
      </rPr>
      <t xml:space="preserve">Non-disclosure agreements are entered into with entities that connect with external information systems
</t>
    </r>
    <r>
      <rPr>
        <sz val="12"/>
        <rFont val="Meiryo UI"/>
        <family val="3"/>
        <charset val="128"/>
      </rPr>
      <t>・</t>
    </r>
    <r>
      <rPr>
        <sz val="12"/>
        <rFont val="Arial"/>
        <family val="2"/>
      </rPr>
      <t xml:space="preserve">Security requirements for using external information systems are defined
</t>
    </r>
    <r>
      <rPr>
        <sz val="12"/>
        <rFont val="Meiryo UI"/>
        <family val="3"/>
        <charset val="128"/>
      </rPr>
      <t>・</t>
    </r>
    <r>
      <rPr>
        <sz val="12"/>
        <rFont val="Arial"/>
        <family val="2"/>
      </rPr>
      <t>Service details are checked to conform that security requirements for using external information systems are met and evidence of the approval thereof is saved</t>
    </r>
    <phoneticPr fontId="8"/>
  </si>
  <si>
    <r>
      <t xml:space="preserve">[Examples of usage rules]
</t>
    </r>
    <r>
      <rPr>
        <sz val="12"/>
        <rFont val="Meiryo UI"/>
        <family val="3"/>
        <charset val="128"/>
      </rPr>
      <t>・</t>
    </r>
    <r>
      <rPr>
        <sz val="12"/>
        <rFont val="Arial"/>
        <family val="2"/>
      </rPr>
      <t xml:space="preserve">If using external services that handle confidential company information, such as accounting information, the information security specifications of that service are confirmed before usage
</t>
    </r>
    <r>
      <rPr>
        <sz val="12"/>
        <rFont val="Meiryo UI"/>
        <family val="3"/>
        <charset val="128"/>
      </rPr>
      <t>・</t>
    </r>
    <r>
      <rPr>
        <sz val="12"/>
        <rFont val="Arial"/>
        <family val="2"/>
      </rPr>
      <t xml:space="preserve">In-house rules stipulate that business partners must enter into a basic business contract that includes provisions related to non-disclosure before business transactions are started
</t>
    </r>
    <r>
      <rPr>
        <sz val="12"/>
        <rFont val="Meiryo UI"/>
        <family val="3"/>
        <charset val="128"/>
      </rPr>
      <t>・</t>
    </r>
    <r>
      <rPr>
        <sz val="12"/>
        <rFont val="Arial"/>
        <family val="2"/>
      </rPr>
      <t xml:space="preserve">The selection and contracting of contractors is managed based on company-wide standards in the form of “Information System Management Regulations” (Items included in regulations: Non-disclosure agreement, information security requirements, SLA, BCP support)
</t>
    </r>
    <r>
      <rPr>
        <sz val="12"/>
        <rFont val="Meiryo UI"/>
        <family val="3"/>
        <charset val="128"/>
      </rPr>
      <t>・</t>
    </r>
    <r>
      <rPr>
        <sz val="12"/>
        <rFont val="Arial"/>
        <family val="2"/>
      </rPr>
      <t xml:space="preserve">In-house rules regarding the use of cloud services clearly state restrictions and a series of procedures up to the start of use
</t>
    </r>
    <r>
      <rPr>
        <sz val="12"/>
        <rFont val="Meiryo UI"/>
        <family val="3"/>
        <charset val="128"/>
      </rPr>
      <t>・</t>
    </r>
    <r>
      <rPr>
        <sz val="12"/>
        <rFont val="Arial"/>
        <family val="2"/>
      </rPr>
      <t>When using a cloud service, there is an application system</t>
    </r>
    <phoneticPr fontId="8"/>
  </si>
  <si>
    <t>Servers</t>
  </si>
  <si>
    <t>A list of external information systems that are used is created</t>
  </si>
  <si>
    <r>
      <t xml:space="preserve">[Rule(s)]
</t>
    </r>
    <r>
      <rPr>
        <sz val="12"/>
        <rFont val="Meiryo UI"/>
        <family val="3"/>
        <charset val="128"/>
      </rPr>
      <t>・</t>
    </r>
    <r>
      <rPr>
        <sz val="12"/>
        <rFont val="Arial"/>
        <family val="2"/>
      </rPr>
      <t>A list of external information systems shall be created</t>
    </r>
    <phoneticPr fontId="8"/>
  </si>
  <si>
    <r>
      <t xml:space="preserve">[Examples of listed items]
</t>
    </r>
    <r>
      <rPr>
        <sz val="12"/>
        <rFont val="Meiryo UI"/>
        <family val="3"/>
        <charset val="128"/>
      </rPr>
      <t>・</t>
    </r>
    <r>
      <rPr>
        <sz val="12"/>
        <rFont val="Arial"/>
        <family val="2"/>
      </rPr>
      <t xml:space="preserve">Contract signatures, contractors, contract date, contract end date and managing department are listed as management items
[Examples of creation]
</t>
    </r>
    <r>
      <rPr>
        <sz val="12"/>
        <rFont val="Meiryo UI"/>
        <family val="3"/>
        <charset val="128"/>
      </rPr>
      <t>・</t>
    </r>
    <r>
      <rPr>
        <sz val="12"/>
        <rFont val="Arial"/>
        <family val="2"/>
      </rPr>
      <t xml:space="preserve">Creating a ledger on a spreadsheet and storing it as data
</t>
    </r>
    <r>
      <rPr>
        <sz val="12"/>
        <rFont val="Meiryo UI"/>
        <family val="3"/>
        <charset val="128"/>
      </rPr>
      <t>・</t>
    </r>
    <r>
      <rPr>
        <sz val="12"/>
        <rFont val="Arial"/>
        <family val="2"/>
      </rPr>
      <t xml:space="preserve">Storing a list of systems used on a usage application system for external systems
</t>
    </r>
    <r>
      <rPr>
        <sz val="12"/>
        <rFont val="Meiryo UI"/>
        <family val="3"/>
        <charset val="128"/>
      </rPr>
      <t>・</t>
    </r>
    <r>
      <rPr>
        <sz val="12"/>
        <rFont val="Arial"/>
        <family val="2"/>
      </rPr>
      <t>Creating a list of cloud services/EDI used</t>
    </r>
  </si>
  <si>
    <t>The list of external information systems is reviewed regularly or as necessary</t>
  </si>
  <si>
    <r>
      <t xml:space="preserve">[Rule(s)]
</t>
    </r>
    <r>
      <rPr>
        <sz val="12"/>
        <rFont val="Meiryo UI"/>
        <family val="3"/>
        <charset val="128"/>
      </rPr>
      <t>・</t>
    </r>
    <r>
      <rPr>
        <sz val="12"/>
        <rFont val="Arial"/>
        <family val="2"/>
      </rPr>
      <t xml:space="preserve">In addition to regularly taking inventory, new external information systems shall be added to the list and those for which usage has stopped removed from the list
[Frequency]
</t>
    </r>
    <r>
      <rPr>
        <sz val="12"/>
        <rFont val="Meiryo UI"/>
        <family val="3"/>
        <charset val="128"/>
      </rPr>
      <t>・</t>
    </r>
    <r>
      <rPr>
        <sz val="12"/>
        <rFont val="Arial"/>
        <family val="2"/>
      </rPr>
      <t>Once or more per year and whenever use of new system starts or use of a system stops</t>
    </r>
    <phoneticPr fontId="8"/>
  </si>
  <si>
    <r>
      <t xml:space="preserve">[Examples of methods of taking inventory]
</t>
    </r>
    <r>
      <rPr>
        <sz val="12"/>
        <rFont val="Meiryo UI"/>
        <family val="3"/>
        <charset val="128"/>
      </rPr>
      <t>・</t>
    </r>
    <r>
      <rPr>
        <sz val="12"/>
        <rFont val="Arial"/>
        <family val="2"/>
      </rPr>
      <t xml:space="preserve">In-house rules require reporting whenever usage is started
</t>
    </r>
    <r>
      <rPr>
        <sz val="12"/>
        <rFont val="Meiryo UI"/>
        <family val="3"/>
        <charset val="128"/>
      </rPr>
      <t>・</t>
    </r>
    <r>
      <rPr>
        <sz val="12"/>
        <rFont val="Arial"/>
        <family val="2"/>
      </rPr>
      <t xml:space="preserve">The usage statuses of external systems included in the list are confirmed by the administrator once per year
</t>
    </r>
    <r>
      <rPr>
        <sz val="12"/>
        <rFont val="Meiryo UI"/>
        <family val="3"/>
        <charset val="128"/>
      </rPr>
      <t>・</t>
    </r>
    <r>
      <rPr>
        <sz val="12"/>
        <rFont val="Arial"/>
        <family val="2"/>
      </rPr>
      <t xml:space="preserve">Internet communication logs are checked to confirm whether external information systems for which applications were not submitted are being used
</t>
    </r>
    <r>
      <rPr>
        <sz val="12"/>
        <rFont val="Meiryo UI"/>
        <family val="3"/>
        <charset val="128"/>
      </rPr>
      <t>・</t>
    </r>
    <r>
      <rPr>
        <sz val="12"/>
        <rFont val="Arial"/>
        <family val="2"/>
      </rPr>
      <t>Taking of inventory based on information registered to the usage application system for external systems</t>
    </r>
  </si>
  <si>
    <t>15 In-house connection rules</t>
    <phoneticPr fontId="8"/>
  </si>
  <si>
    <t>Minimize damage, such as that caused by information leakage and malware infections, by appropriately managing the usage of internal networks</t>
  </si>
  <si>
    <t>When connecting to internal networks, measures shall be implemented to minimize unauthorized usage of information systems and IT equipment/devices</t>
  </si>
  <si>
    <t>Rules for connecting IT equipment/devices used for business to internal networks are defined</t>
  </si>
  <si>
    <r>
      <t xml:space="preserve">Connection rules for equipment/devices such as computers and servers:
[Rule(s)]
</t>
    </r>
    <r>
      <rPr>
        <sz val="12"/>
        <rFont val="Meiryo UI"/>
        <family val="3"/>
        <charset val="128"/>
      </rPr>
      <t>・</t>
    </r>
    <r>
      <rPr>
        <sz val="12"/>
        <rFont val="Arial"/>
        <family val="2"/>
      </rPr>
      <t xml:space="preserve">Rules regarding connections to internal networks shall be defined
[Applies to]
</t>
    </r>
    <r>
      <rPr>
        <sz val="12"/>
        <rFont val="Meiryo UI"/>
        <family val="3"/>
        <charset val="128"/>
      </rPr>
      <t>・</t>
    </r>
    <r>
      <rPr>
        <sz val="12"/>
        <rFont val="Arial"/>
        <family val="2"/>
      </rPr>
      <t xml:space="preserve">All equipment/devices that connect directly to in-house networks
</t>
    </r>
    <r>
      <rPr>
        <sz val="12"/>
        <rFont val="Meiryo UI"/>
        <family val="3"/>
        <charset val="128"/>
      </rPr>
      <t>・</t>
    </r>
    <r>
      <rPr>
        <sz val="12"/>
        <rFont val="Arial"/>
        <family val="2"/>
      </rPr>
      <t xml:space="preserve">Including standard company equipment/devices and equipment/devices brought in from the outside
Additional rules for connecting from external to internal networks:
[Rule(s)]
</t>
    </r>
    <r>
      <rPr>
        <sz val="12"/>
        <rFont val="Meiryo UI"/>
        <family val="3"/>
        <charset val="128"/>
      </rPr>
      <t>・</t>
    </r>
    <r>
      <rPr>
        <sz val="12"/>
        <rFont val="Arial"/>
        <family val="2"/>
      </rPr>
      <t xml:space="preserve">Rules for using remote access shall be defined
[Applies to]
</t>
    </r>
    <r>
      <rPr>
        <sz val="12"/>
        <rFont val="Meiryo UI"/>
        <family val="3"/>
        <charset val="128"/>
      </rPr>
      <t>・</t>
    </r>
    <r>
      <rPr>
        <sz val="12"/>
        <rFont val="Arial"/>
        <family val="2"/>
      </rPr>
      <t xml:space="preserve">All equipment/devices that connect to internal networks from outside the company via public internet or leased lines
</t>
    </r>
    <phoneticPr fontId="8"/>
  </si>
  <si>
    <r>
      <t xml:space="preserve">[Examples of connection rules for equipment/devices such as computers and servers]
</t>
    </r>
    <r>
      <rPr>
        <sz val="11"/>
        <rFont val="Meiryo UI"/>
        <family val="3"/>
        <charset val="128"/>
      </rPr>
      <t>・</t>
    </r>
    <r>
      <rPr>
        <sz val="11"/>
        <rFont val="Arial"/>
        <family val="2"/>
      </rPr>
      <t xml:space="preserve">An application/approval system shall be used for connections to internal networks
</t>
    </r>
    <r>
      <rPr>
        <sz val="11"/>
        <rFont val="Meiryo UI"/>
        <family val="3"/>
        <charset val="128"/>
      </rPr>
      <t>・</t>
    </r>
    <r>
      <rPr>
        <sz val="11"/>
        <rFont val="Arial"/>
        <family val="2"/>
      </rPr>
      <t xml:space="preserve">Measures to prevent malware infections shall be implemented on computers and servers that connect to internal networks
</t>
    </r>
    <r>
      <rPr>
        <sz val="11"/>
        <rFont val="Meiryo UI"/>
        <family val="3"/>
        <charset val="128"/>
      </rPr>
      <t>・</t>
    </r>
    <r>
      <rPr>
        <sz val="11"/>
        <rFont val="Arial"/>
        <family val="2"/>
      </rPr>
      <t xml:space="preserve">Approval shall be obtained when any changes are made to the contents of the application, and reapplying is required
</t>
    </r>
    <r>
      <rPr>
        <sz val="11"/>
        <rFont val="Meiryo UI"/>
        <family val="3"/>
        <charset val="128"/>
      </rPr>
      <t>・</t>
    </r>
    <r>
      <rPr>
        <sz val="11"/>
        <rFont val="Arial"/>
        <family val="2"/>
      </rPr>
      <t xml:space="preserve">Only company IT equipment/devices or IT equipment/devices to which the specified security measures have been applied can connect to internal networks
</t>
    </r>
    <r>
      <rPr>
        <sz val="11"/>
        <rFont val="Meiryo UI"/>
        <family val="3"/>
        <charset val="128"/>
      </rPr>
      <t>・</t>
    </r>
    <r>
      <rPr>
        <sz val="11"/>
        <rFont val="Arial"/>
        <family val="2"/>
      </rPr>
      <t xml:space="preserve">Connection by private devices is not permitted
</t>
    </r>
    <r>
      <rPr>
        <sz val="11"/>
        <rFont val="Meiryo UI"/>
        <family val="3"/>
        <charset val="128"/>
      </rPr>
      <t>・</t>
    </r>
    <r>
      <rPr>
        <sz val="11"/>
        <rFont val="Arial"/>
        <family val="2"/>
      </rPr>
      <t xml:space="preserve">Connected equipment is managed using a ledger
</t>
    </r>
    <r>
      <rPr>
        <sz val="11"/>
        <rFont val="Meiryo UI"/>
        <family val="3"/>
        <charset val="128"/>
      </rPr>
      <t>・</t>
    </r>
    <r>
      <rPr>
        <sz val="11"/>
        <rFont val="Arial"/>
        <family val="2"/>
      </rPr>
      <t xml:space="preserve">Only company-provided communication methods are used (personal Wi-Fi routers or tethering not permitted)
</t>
    </r>
    <r>
      <rPr>
        <sz val="11"/>
        <rFont val="Meiryo UI"/>
        <family val="3"/>
        <charset val="128"/>
      </rPr>
      <t>・</t>
    </r>
    <r>
      <rPr>
        <sz val="11"/>
        <rFont val="Arial"/>
        <family val="2"/>
      </rPr>
      <t xml:space="preserve">Although, in principle, visitors will not be able to connect to internal networks using their devices, when it is necessary for them to connect to internal networks for the purpose of performance maintenance operations, etc., they will be allowed to do so providing all security requirements are implemented
[Examples of additional rules for connecting from external to internal networks]
</t>
    </r>
    <r>
      <rPr>
        <sz val="11"/>
        <rFont val="Meiryo UI"/>
        <family val="3"/>
        <charset val="128"/>
      </rPr>
      <t>・</t>
    </r>
    <r>
      <rPr>
        <sz val="11"/>
        <rFont val="Arial"/>
        <family val="2"/>
      </rPr>
      <t xml:space="preserve">Remote access mechanisms and users are managed
</t>
    </r>
    <r>
      <rPr>
        <sz val="11"/>
        <rFont val="Meiryo UI"/>
        <family val="3"/>
        <charset val="128"/>
      </rPr>
      <t>・</t>
    </r>
    <r>
      <rPr>
        <sz val="11"/>
        <rFont val="Arial"/>
        <family val="2"/>
      </rPr>
      <t xml:space="preserve">An application system is used for remote connections from outside the company and is only possible used permitted IDs
</t>
    </r>
    <r>
      <rPr>
        <sz val="11"/>
        <rFont val="Meiryo UI"/>
        <family val="3"/>
        <charset val="128"/>
      </rPr>
      <t>・</t>
    </r>
    <r>
      <rPr>
        <sz val="11"/>
        <rFont val="Arial"/>
        <family val="2"/>
      </rPr>
      <t xml:space="preserve">Personal devices cannot be used to access internal networks from outside the company, connection of personal devices is prohibited
</t>
    </r>
    <r>
      <rPr>
        <sz val="11"/>
        <rFont val="Meiryo UI"/>
        <family val="3"/>
        <charset val="128"/>
      </rPr>
      <t>・</t>
    </r>
    <r>
      <rPr>
        <sz val="11"/>
        <rFont val="Arial"/>
        <family val="2"/>
      </rPr>
      <t>Remote access is possible only by using a VPN</t>
    </r>
    <phoneticPr fontId="8"/>
  </si>
  <si>
    <t>CPS.AC-1
CPS.AC-4
CPS.AC-3</t>
  </si>
  <si>
    <t>15 In-house connection rules</t>
  </si>
  <si>
    <t>There is a system that restricts connections to the internal company network, except for authorized devices</t>
  </si>
  <si>
    <r>
      <t xml:space="preserve">[Rule(s)]
</t>
    </r>
    <r>
      <rPr>
        <sz val="12"/>
        <rFont val="Meiryo UI"/>
        <family val="3"/>
        <charset val="128"/>
      </rPr>
      <t>・</t>
    </r>
    <r>
      <rPr>
        <sz val="12"/>
        <rFont val="Arial"/>
        <family val="2"/>
      </rPr>
      <t xml:space="preserve">A system shall be introduced to detect and block connections other than those from authorized devices
[Applies to]
</t>
    </r>
    <r>
      <rPr>
        <sz val="12"/>
        <rFont val="Meiryo UI"/>
        <family val="3"/>
        <charset val="128"/>
      </rPr>
      <t>・</t>
    </r>
    <r>
      <rPr>
        <sz val="12"/>
        <rFont val="Arial"/>
        <family val="2"/>
      </rPr>
      <t>Devices connecting to the company network</t>
    </r>
    <phoneticPr fontId="8"/>
  </si>
  <si>
    <r>
      <t xml:space="preserve">[Example detection/blocking systems]
</t>
    </r>
    <r>
      <rPr>
        <sz val="12"/>
        <rFont val="Meiryo UI"/>
        <family val="3"/>
        <charset val="128"/>
      </rPr>
      <t>・</t>
    </r>
    <r>
      <rPr>
        <sz val="12"/>
        <rFont val="Arial"/>
        <family val="2"/>
      </rPr>
      <t xml:space="preserve">The IP and MAC addresses of PCs that are allowed to connect are registered in the system, and connections are refused for unauthorized addresses
</t>
    </r>
    <r>
      <rPr>
        <sz val="12"/>
        <rFont val="Meiryo UI"/>
        <family val="3"/>
        <charset val="128"/>
      </rPr>
      <t>・</t>
    </r>
    <r>
      <rPr>
        <sz val="12"/>
        <rFont val="Arial"/>
        <family val="2"/>
      </rPr>
      <t>When connecting to the company network, only PCs which have a valid certificate installed are allowed to connect</t>
    </r>
  </si>
  <si>
    <t>A system has been introduced as a measure against internal information leakage that can automatically detect abnormal behavior by combining multiple logs</t>
  </si>
  <si>
    <r>
      <t xml:space="preserve">[Rule(s)]
</t>
    </r>
    <r>
      <rPr>
        <sz val="12"/>
        <rFont val="Meiryo UI"/>
        <family val="3"/>
        <charset val="128"/>
      </rPr>
      <t>・</t>
    </r>
    <r>
      <rPr>
        <sz val="12"/>
        <rFont val="Arial"/>
        <family val="2"/>
      </rPr>
      <t xml:space="preserve">It must be possible to detect the unauthorized removal of information by analyzing logs related to information
</t>
    </r>
    <r>
      <rPr>
        <sz val="12"/>
        <rFont val="Meiryo UI"/>
        <family val="3"/>
        <charset val="128"/>
      </rPr>
      <t>・</t>
    </r>
    <r>
      <rPr>
        <sz val="12"/>
        <rFont val="Arial"/>
        <family val="2"/>
      </rPr>
      <t>It must be possible to be alerted in the event of unauthorized removal of information</t>
    </r>
    <phoneticPr fontId="8"/>
  </si>
  <si>
    <r>
      <t xml:space="preserve">[System example]
</t>
    </r>
    <r>
      <rPr>
        <sz val="12"/>
        <rFont val="Meiryo UI"/>
        <family val="3"/>
        <charset val="128"/>
      </rPr>
      <t>・</t>
    </r>
    <r>
      <rPr>
        <sz val="12"/>
        <rFont val="Arial"/>
        <family val="2"/>
      </rPr>
      <t>A User Behavior Analytics (UBA) system has been introduced to allow for alert notifications</t>
    </r>
  </si>
  <si>
    <t>For remote work environments, measures are taken to prevent security incidents (primarily information leakage and spoofing)</t>
  </si>
  <si>
    <t xml:space="preserve">Rules have been established and are operated under regarding conditions for confidential information and IT equipment/devices used in remote work
</t>
  </si>
  <si>
    <r>
      <t xml:space="preserve">[Rule(s)]
</t>
    </r>
    <r>
      <rPr>
        <sz val="12"/>
        <rFont val="Meiryo UI"/>
        <family val="3"/>
        <charset val="128"/>
      </rPr>
      <t>・</t>
    </r>
    <r>
      <rPr>
        <sz val="12"/>
        <rFont val="Arial"/>
        <family val="2"/>
      </rPr>
      <t xml:space="preserve">Rules shall be established and communicated within the company regarding conditions for confidential information and IT equipment/devices used in remote work
</t>
    </r>
    <r>
      <rPr>
        <sz val="12"/>
        <rFont val="Meiryo UI"/>
        <family val="3"/>
        <charset val="128"/>
      </rPr>
      <t>・</t>
    </r>
    <r>
      <rPr>
        <sz val="12"/>
        <rFont val="Arial"/>
        <family val="2"/>
      </rPr>
      <t>Confirm compliance with rules and make corrections as necessary
[Targets for communication]
-All employees, temporary employees, and seconded employees working remotely
[Timing for communication]
-Before the start of remote work
[Content of rules]
-IT equipment/devices that are permitted to be used in remote work
*Including application and approval methods as necessary
-Confidentiality classifications and types of files that can be downloaded to personally owned terminals
[Frequency for checking the content of rules and compliance status]
-Once or more per year</t>
    </r>
    <phoneticPr fontId="8"/>
  </si>
  <si>
    <r>
      <t xml:space="preserve">[Example rules]
</t>
    </r>
    <r>
      <rPr>
        <sz val="12"/>
        <rFont val="Meiryo UI"/>
        <family val="3"/>
        <charset val="128"/>
      </rPr>
      <t>・</t>
    </r>
    <r>
      <rPr>
        <sz val="12"/>
        <rFont val="Arial"/>
        <family val="2"/>
      </rPr>
      <t xml:space="preserve">For IT equipment/devices being used for remote work (personal devices), an application/approval system is in place, including confirming the state of security measures and letters of commitment, and corrections are made as necessary
</t>
    </r>
    <r>
      <rPr>
        <sz val="12"/>
        <rFont val="Meiryo UI"/>
        <family val="3"/>
        <charset val="128"/>
      </rPr>
      <t>・</t>
    </r>
    <r>
      <rPr>
        <sz val="12"/>
        <rFont val="Arial"/>
        <family val="2"/>
      </rPr>
      <t xml:space="preserve">The downloading, printing, etc., of confidential information is prohibited (through systems or ensuring employees are thoroughly informed)
</t>
    </r>
    <r>
      <rPr>
        <sz val="12"/>
        <rFont val="Meiryo UI"/>
        <family val="3"/>
        <charset val="128"/>
      </rPr>
      <t>・</t>
    </r>
    <r>
      <rPr>
        <sz val="12"/>
        <rFont val="Arial"/>
        <family val="2"/>
      </rPr>
      <t xml:space="preserve">Employees are thoroughly informed of precautions when working remotely, enlightenment is carried out through e-Learning, etc.
</t>
    </r>
    <r>
      <rPr>
        <sz val="12"/>
        <rFont val="Meiryo UI"/>
        <family val="3"/>
        <charset val="128"/>
      </rPr>
      <t>・</t>
    </r>
    <r>
      <rPr>
        <sz val="12"/>
        <rFont val="Arial"/>
        <family val="2"/>
      </rPr>
      <t xml:space="preserve">Remote work is limited to company-owned equipment (personal devices are prohibited)
[Examples of review]
</t>
    </r>
    <r>
      <rPr>
        <sz val="12"/>
        <rFont val="Meiryo UI"/>
        <family val="3"/>
        <charset val="128"/>
      </rPr>
      <t>・</t>
    </r>
    <r>
      <rPr>
        <sz val="12"/>
        <rFont val="Arial"/>
        <family val="2"/>
      </rPr>
      <t>The content of rules is checked once a year and revised as necessary.</t>
    </r>
    <phoneticPr fontId="8"/>
  </si>
  <si>
    <t>Precautions when working remotely</t>
  </si>
  <si>
    <t xml:space="preserve">Rules have been established and are operated under regarding working remotely
</t>
  </si>
  <si>
    <r>
      <t xml:space="preserve">[Rule(s)]
</t>
    </r>
    <r>
      <rPr>
        <sz val="12"/>
        <rFont val="Meiryo UI"/>
        <family val="3"/>
        <charset val="128"/>
      </rPr>
      <t>・</t>
    </r>
    <r>
      <rPr>
        <sz val="12"/>
        <rFont val="Arial"/>
        <family val="2"/>
      </rPr>
      <t xml:space="preserve">Rules shall be established and communicated within the company regarding working remotely
</t>
    </r>
    <r>
      <rPr>
        <sz val="12"/>
        <rFont val="Meiryo UI"/>
        <family val="3"/>
        <charset val="128"/>
      </rPr>
      <t>・</t>
    </r>
    <r>
      <rPr>
        <sz val="12"/>
        <rFont val="Arial"/>
        <family val="2"/>
      </rPr>
      <t>Confirm the details of rules and compliance status, and make corrections as necessary
[Targets for communication]
-All employees, temporary employees, and seconded employees working remotely
[Timing for communication]
-Before the start of remote work
[Frequency of checking and correcting the content of rules and compliance status]
-Once or more per year</t>
    </r>
    <phoneticPr fontId="8"/>
  </si>
  <si>
    <r>
      <t xml:space="preserve">[Example rules]
</t>
    </r>
    <r>
      <rPr>
        <sz val="12"/>
        <rFont val="Meiryo UI"/>
        <family val="3"/>
        <charset val="128"/>
      </rPr>
      <t>・</t>
    </r>
    <r>
      <rPr>
        <sz val="12"/>
        <rFont val="Arial"/>
        <family val="2"/>
      </rPr>
      <t xml:space="preserve">Employees are not allowed to talk about business information or show their PC screens and materials to anyone other than related parties
</t>
    </r>
    <r>
      <rPr>
        <sz val="12"/>
        <rFont val="Meiryo UI"/>
        <family val="3"/>
        <charset val="128"/>
      </rPr>
      <t>・</t>
    </r>
    <r>
      <rPr>
        <sz val="12"/>
        <rFont val="Arial"/>
        <family val="2"/>
      </rPr>
      <t xml:space="preserve">An environment free from peeping and sound leakage shall be ensured
</t>
    </r>
    <r>
      <rPr>
        <sz val="12"/>
        <rFont val="Meiryo UI"/>
        <family val="3"/>
        <charset val="128"/>
      </rPr>
      <t>・</t>
    </r>
    <r>
      <rPr>
        <sz val="12"/>
        <rFont val="Arial"/>
        <family val="2"/>
      </rPr>
      <t xml:space="preserve">Video and audio recording shall be in accordance with company rules
</t>
    </r>
    <r>
      <rPr>
        <sz val="12"/>
        <rFont val="Meiryo UI"/>
        <family val="3"/>
        <charset val="128"/>
      </rPr>
      <t>・</t>
    </r>
    <r>
      <rPr>
        <sz val="12"/>
        <rFont val="Arial"/>
        <family val="2"/>
      </rPr>
      <t xml:space="preserve">IDs and passwords shall be managed so that they are not visible to others
</t>
    </r>
    <r>
      <rPr>
        <sz val="12"/>
        <rFont val="Meiryo UI"/>
        <family val="3"/>
        <charset val="128"/>
      </rPr>
      <t>・</t>
    </r>
    <r>
      <rPr>
        <sz val="12"/>
        <rFont val="Arial"/>
        <family val="2"/>
      </rPr>
      <t xml:space="preserve">Organizers confirm attendees at important meetings
</t>
    </r>
    <r>
      <rPr>
        <sz val="12"/>
        <rFont val="Meiryo UI"/>
        <family val="3"/>
        <charset val="128"/>
      </rPr>
      <t>・</t>
    </r>
    <r>
      <rPr>
        <sz val="12"/>
        <rFont val="Arial"/>
        <family val="2"/>
      </rPr>
      <t xml:space="preserve">IT equipment/devices used in remote work shall be stored in a safe location
</t>
    </r>
    <r>
      <rPr>
        <sz val="12"/>
        <rFont val="Meiryo UI"/>
        <family val="3"/>
        <charset val="128"/>
      </rPr>
      <t>・</t>
    </r>
    <r>
      <rPr>
        <sz val="12"/>
        <rFont val="Arial"/>
        <family val="2"/>
      </rPr>
      <t xml:space="preserve">Screens will be locked or computers shut down when stepping away from the desk
</t>
    </r>
    <r>
      <rPr>
        <sz val="12"/>
        <rFont val="Meiryo UI"/>
        <family val="3"/>
        <charset val="128"/>
      </rPr>
      <t>・</t>
    </r>
    <r>
      <rPr>
        <sz val="12"/>
        <rFont val="Arial"/>
        <family val="2"/>
      </rPr>
      <t xml:space="preserve">Equipment will always be carried changing locations
</t>
    </r>
    <r>
      <rPr>
        <sz val="12"/>
        <rFont val="Meiryo UI"/>
        <family val="3"/>
        <charset val="128"/>
      </rPr>
      <t>・</t>
    </r>
    <r>
      <rPr>
        <sz val="12"/>
        <rFont val="Arial"/>
        <family val="2"/>
      </rPr>
      <t xml:space="preserve">Rules for working remotely are communicated within the company and corrections are made as necessary
[Examples of review]
</t>
    </r>
    <r>
      <rPr>
        <sz val="12"/>
        <rFont val="Meiryo UI"/>
        <family val="3"/>
        <charset val="128"/>
      </rPr>
      <t>・</t>
    </r>
    <r>
      <rPr>
        <sz val="12"/>
        <rFont val="Arial"/>
        <family val="2"/>
      </rPr>
      <t>The content of rules are checked once a year and revised as necessary.</t>
    </r>
  </si>
  <si>
    <t>Implement measures to protect against attacks (Protection)</t>
  </si>
  <si>
    <t>16 Physical security</t>
    <phoneticPr fontId="8"/>
  </si>
  <si>
    <t>Prevent information leakage, unauthorized modifications, and system stoppages due to unauthorized operation of critical equipment such as servers</t>
  </si>
  <si>
    <t>Physical security measures shall be implemented for areas where equipment such as servers are installed</t>
  </si>
  <si>
    <t>Persons with access to areas where equipment such as servers are installed are defined</t>
  </si>
  <si>
    <r>
      <t xml:space="preserve">[Rule(s)]
</t>
    </r>
    <r>
      <rPr>
        <sz val="12"/>
        <rFont val="Meiryo UI"/>
        <family val="3"/>
        <charset val="128"/>
      </rPr>
      <t>・</t>
    </r>
    <r>
      <rPr>
        <sz val="12"/>
        <rFont val="Arial"/>
        <family val="2"/>
      </rPr>
      <t>Persons with access to areas where equipment such as servers are installed shall be defined</t>
    </r>
    <phoneticPr fontId="8"/>
  </si>
  <si>
    <r>
      <t xml:space="preserve">[Examples of persons with access]
</t>
    </r>
    <r>
      <rPr>
        <sz val="12"/>
        <rFont val="Meiryo UI"/>
        <family val="3"/>
        <charset val="128"/>
      </rPr>
      <t>・</t>
    </r>
    <r>
      <rPr>
        <sz val="12"/>
        <rFont val="Arial"/>
        <family val="2"/>
      </rPr>
      <t xml:space="preserve">Employees who have received approval from the administrator in advance
</t>
    </r>
    <r>
      <rPr>
        <sz val="12"/>
        <rFont val="Meiryo UI"/>
        <family val="3"/>
        <charset val="128"/>
      </rPr>
      <t>・</t>
    </r>
    <r>
      <rPr>
        <sz val="12"/>
        <rFont val="Arial"/>
        <family val="2"/>
      </rPr>
      <t xml:space="preserve">Officers and employees responsible for in-house system operation/maintenance, maintenance vendors
</t>
    </r>
    <r>
      <rPr>
        <sz val="12"/>
        <rFont val="Meiryo UI"/>
        <family val="3"/>
        <charset val="128"/>
      </rPr>
      <t>・</t>
    </r>
    <r>
      <rPr>
        <sz val="12"/>
        <rFont val="Arial"/>
        <family val="2"/>
      </rPr>
      <t>When entering/exiting, a ledger must be used to record entry/exit times of persons who enter such areas, approval is to be obtained from company officers on each such occasion, and a company employee with access must be present</t>
    </r>
  </si>
  <si>
    <t>CPS.AC-2
CPS.IP-5</t>
  </si>
  <si>
    <t>16 Physical security</t>
  </si>
  <si>
    <t>Locks or other devices are used to restrict access to areas where equipment such as servers are installed</t>
  </si>
  <si>
    <r>
      <t xml:space="preserve">[Rule(s)]
</t>
    </r>
    <r>
      <rPr>
        <sz val="12"/>
        <rFont val="Meiryo UI"/>
        <family val="3"/>
        <charset val="128"/>
      </rPr>
      <t>・</t>
    </r>
    <r>
      <rPr>
        <sz val="12"/>
        <rFont val="Arial"/>
        <family val="2"/>
      </rPr>
      <t xml:space="preserve">Areas where equipment such as servers are installed shall be locked
</t>
    </r>
    <r>
      <rPr>
        <sz val="12"/>
        <rFont val="Meiryo UI"/>
        <family val="3"/>
        <charset val="128"/>
      </rPr>
      <t>・</t>
    </r>
    <r>
      <rPr>
        <sz val="12"/>
        <rFont val="Arial"/>
        <family val="2"/>
      </rPr>
      <t xml:space="preserve">If servers are installed in an area where locking is not possible, servers shall instead be installed on a dedicated rack that is then locked
</t>
    </r>
    <r>
      <rPr>
        <sz val="12"/>
        <rFont val="Meiryo UI"/>
        <family val="3"/>
        <charset val="128"/>
      </rPr>
      <t>・</t>
    </r>
    <r>
      <rPr>
        <sz val="12"/>
        <rFont val="Arial"/>
        <family val="2"/>
      </rPr>
      <t>An administrator responsible for locking shall be designated</t>
    </r>
    <phoneticPr fontId="8"/>
  </si>
  <si>
    <r>
      <t xml:space="preserve">[Examples of locking]
</t>
    </r>
    <r>
      <rPr>
        <sz val="12"/>
        <rFont val="Meiryo UI"/>
        <family val="3"/>
        <charset val="128"/>
      </rPr>
      <t>・</t>
    </r>
    <r>
      <rPr>
        <sz val="12"/>
        <rFont val="Arial"/>
        <family val="2"/>
      </rPr>
      <t xml:space="preserve">A physical lock is used for locking that must be opened by the administrator each time access is necessary
</t>
    </r>
    <r>
      <rPr>
        <sz val="12"/>
        <rFont val="Meiryo UI"/>
        <family val="3"/>
        <charset val="128"/>
      </rPr>
      <t>・</t>
    </r>
    <r>
      <rPr>
        <sz val="12"/>
        <rFont val="Arial"/>
        <family val="2"/>
      </rPr>
      <t xml:space="preserve">Security cards are used for locking, with the management of rights performed by the administrator
</t>
    </r>
    <r>
      <rPr>
        <sz val="12"/>
        <rFont val="Meiryo UI"/>
        <family val="3"/>
        <charset val="128"/>
      </rPr>
      <t>・</t>
    </r>
    <r>
      <rPr>
        <sz val="12"/>
        <rFont val="Arial"/>
        <family val="2"/>
      </rPr>
      <t xml:space="preserve">Passwords are used for locking that must be entered by the administrator each time access is necessary
</t>
    </r>
    <r>
      <rPr>
        <sz val="12"/>
        <rFont val="Meiryo UI"/>
        <family val="3"/>
        <charset val="128"/>
      </rPr>
      <t>・</t>
    </r>
    <r>
      <rPr>
        <sz val="12"/>
        <rFont val="Arial"/>
        <family val="2"/>
      </rPr>
      <t xml:space="preserve">Biometric information is used for locking, with unlocking performed using the biometric information of those entering
</t>
    </r>
    <r>
      <rPr>
        <sz val="12"/>
        <rFont val="Meiryo UI"/>
        <family val="3"/>
        <charset val="128"/>
      </rPr>
      <t>・</t>
    </r>
    <r>
      <rPr>
        <sz val="12"/>
        <rFont val="Arial"/>
        <family val="2"/>
      </rPr>
      <t>If a server is installed in an area that cannot be locked, the server is placed in a dedicated rack that is itself locked</t>
    </r>
    <phoneticPr fontId="8"/>
  </si>
  <si>
    <t>Records of entry into areas where equipment such as servers are installed are kept and checked regularly</t>
  </si>
  <si>
    <r>
      <t xml:space="preserve">[Rule(s)]
</t>
    </r>
    <r>
      <rPr>
        <sz val="12"/>
        <rFont val="Meiryo UI"/>
        <family val="3"/>
        <charset val="128"/>
      </rPr>
      <t>・</t>
    </r>
    <r>
      <rPr>
        <sz val="12"/>
        <rFont val="Arial"/>
        <family val="2"/>
      </rPr>
      <t xml:space="preserve">Records for entry into/exit from areas where equipment such as servers are installed shall be obtained and stored
[Items to be recorded]
-Entry/exit date and time
-Name of the individual (name, affiliation, contact information, etc.)
-Reason for entering
-Approved by
[Storage period]
</t>
    </r>
    <r>
      <rPr>
        <sz val="12"/>
        <rFont val="Meiryo UI"/>
        <family val="3"/>
        <charset val="128"/>
      </rPr>
      <t>・</t>
    </r>
    <r>
      <rPr>
        <sz val="12"/>
        <rFont val="Arial"/>
        <family val="2"/>
      </rPr>
      <t>Six months</t>
    </r>
    <phoneticPr fontId="8"/>
  </si>
  <si>
    <r>
      <t xml:space="preserve">[Example entry/exit records]
</t>
    </r>
    <r>
      <rPr>
        <sz val="12"/>
        <rFont val="Meiryo UI"/>
        <family val="3"/>
        <charset val="128"/>
      </rPr>
      <t>・</t>
    </r>
    <r>
      <rPr>
        <sz val="12"/>
        <rFont val="Arial"/>
        <family val="2"/>
      </rPr>
      <t xml:space="preserve">A record is made in a ledger whenever someone enters/exits, and that ledger is stored
</t>
    </r>
    <r>
      <rPr>
        <sz val="12"/>
        <rFont val="Meiryo UI"/>
        <family val="3"/>
        <charset val="128"/>
      </rPr>
      <t>・</t>
    </r>
    <r>
      <rPr>
        <sz val="12"/>
        <rFont val="Arial"/>
        <family val="2"/>
      </rPr>
      <t>A system automatically acquires entry/exit records</t>
    </r>
  </si>
  <si>
    <t>Unauthorized intrusions and suspicious behavior in areas where equipment such as servers are installed is monitored</t>
  </si>
  <si>
    <r>
      <t xml:space="preserve">[Rule(s)]
</t>
    </r>
    <r>
      <rPr>
        <sz val="12"/>
        <rFont val="Meiryo UI"/>
        <family val="3"/>
        <charset val="128"/>
      </rPr>
      <t>・</t>
    </r>
    <r>
      <rPr>
        <sz val="12"/>
        <rFont val="Arial"/>
        <family val="2"/>
      </rPr>
      <t xml:space="preserve">Items brought in/taken out are checked when entering or leaving
</t>
    </r>
    <r>
      <rPr>
        <sz val="12"/>
        <rFont val="Meiryo UI"/>
        <family val="3"/>
        <charset val="128"/>
      </rPr>
      <t>・</t>
    </r>
    <r>
      <rPr>
        <sz val="12"/>
        <rFont val="Arial"/>
        <family val="2"/>
      </rPr>
      <t xml:space="preserve">The behavior of visitors is monitored
</t>
    </r>
    <phoneticPr fontId="8"/>
  </si>
  <si>
    <r>
      <t xml:space="preserve">[Examples of monitoring]
</t>
    </r>
    <r>
      <rPr>
        <sz val="12"/>
        <rFont val="Meiryo UI"/>
        <family val="3"/>
        <charset val="128"/>
      </rPr>
      <t>・</t>
    </r>
    <r>
      <rPr>
        <sz val="12"/>
        <rFont val="Arial"/>
        <family val="2"/>
      </rPr>
      <t xml:space="preserve">Items brought in/taken out are listed in the ledger
</t>
    </r>
    <r>
      <rPr>
        <sz val="12"/>
        <rFont val="Meiryo UI"/>
        <family val="3"/>
        <charset val="128"/>
      </rPr>
      <t>・</t>
    </r>
    <r>
      <rPr>
        <sz val="12"/>
        <rFont val="Arial"/>
        <family val="2"/>
      </rPr>
      <t xml:space="preserve">When entering, personal bags are placed in a locker and a transparent bag is used
</t>
    </r>
    <r>
      <rPr>
        <sz val="12"/>
        <rFont val="Meiryo UI"/>
        <family val="3"/>
        <charset val="128"/>
      </rPr>
      <t>・</t>
    </r>
    <r>
      <rPr>
        <sz val="12"/>
        <rFont val="Arial"/>
        <family val="2"/>
      </rPr>
      <t xml:space="preserve">The administrator is notified when admission authentication errors continue
</t>
    </r>
    <r>
      <rPr>
        <sz val="12"/>
        <rFont val="Meiryo UI"/>
        <family val="3"/>
        <charset val="128"/>
      </rPr>
      <t>・</t>
    </r>
    <r>
      <rPr>
        <sz val="12"/>
        <rFont val="Arial"/>
        <family val="2"/>
      </rPr>
      <t xml:space="preserve">It is mandatory to have someone present with permission to enter in advance
</t>
    </r>
    <r>
      <rPr>
        <sz val="12"/>
        <rFont val="Meiryo UI"/>
        <family val="3"/>
        <charset val="128"/>
      </rPr>
      <t>・</t>
    </r>
    <r>
      <rPr>
        <sz val="12"/>
        <rFont val="Arial"/>
        <family val="2"/>
      </rPr>
      <t>Surveillance cameras are installed</t>
    </r>
  </si>
  <si>
    <t>Measures are taken to prevent security incidents (primarily unauthorized intrusion, unauthorized removal, information leakage, and suspicious behavior) with regard to entering or exiting the company</t>
  </si>
  <si>
    <t>Rules are established, communicated within the company, and operated under regarding entry and exit</t>
  </si>
  <si>
    <r>
      <t xml:space="preserve">[Rule(s)]
</t>
    </r>
    <r>
      <rPr>
        <sz val="12"/>
        <rFont val="Meiryo UI"/>
        <family val="3"/>
        <charset val="128"/>
      </rPr>
      <t>・</t>
    </r>
    <r>
      <rPr>
        <sz val="12"/>
        <rFont val="Arial"/>
        <family val="2"/>
      </rPr>
      <t xml:space="preserve">Rules regarding entering and exiting the company shall be defined
</t>
    </r>
    <r>
      <rPr>
        <sz val="12"/>
        <rFont val="Meiryo UI"/>
        <family val="3"/>
        <charset val="128"/>
      </rPr>
      <t>・</t>
    </r>
    <r>
      <rPr>
        <sz val="12"/>
        <rFont val="Arial"/>
        <family val="2"/>
      </rPr>
      <t xml:space="preserve">Entry/exit rules shall be communicated within the company
</t>
    </r>
    <r>
      <rPr>
        <sz val="12"/>
        <rFont val="Meiryo UI"/>
        <family val="3"/>
        <charset val="128"/>
      </rPr>
      <t>・</t>
    </r>
    <r>
      <rPr>
        <sz val="12"/>
        <rFont val="Arial"/>
        <family val="2"/>
      </rPr>
      <t>Confirm the details of entry/exit rules and compliance status, revising and re-informing employees as necessary
[Targets for communication]
-All personnel entering/exiting the company
[Content of entry/exit rules]
-Areas with restricted entry are defined
-Application and approval when entering/exiting
-Identity confirmation measures when entering/exiting (wearing employee ID cards, entry permits, etc.)
-Rules for issuing entry permits and gate passes
[Frequency of checking and correcting the content of entry/exit rules and compliance status]
-Once or more per year</t>
    </r>
    <phoneticPr fontId="8"/>
  </si>
  <si>
    <r>
      <t xml:space="preserve">[Example rules]
</t>
    </r>
    <r>
      <rPr>
        <sz val="12"/>
        <rFont val="Meiryo UI"/>
        <family val="3"/>
        <charset val="128"/>
      </rPr>
      <t>・</t>
    </r>
    <r>
      <rPr>
        <sz val="12"/>
        <rFont val="Arial"/>
        <family val="2"/>
      </rPr>
      <t xml:space="preserve">Offices, meeting rooms, and locations with confidential information are areas with restricted access
</t>
    </r>
    <r>
      <rPr>
        <sz val="12"/>
        <rFont val="Meiryo UI"/>
        <family val="3"/>
        <charset val="128"/>
      </rPr>
      <t>・</t>
    </r>
    <r>
      <rPr>
        <sz val="12"/>
        <rFont val="Arial"/>
        <family val="2"/>
      </rPr>
      <t xml:space="preserve">Applications must be made when entering areas other than permitted areas
</t>
    </r>
    <r>
      <rPr>
        <sz val="12"/>
        <rFont val="Meiryo UI"/>
        <family val="3"/>
        <charset val="128"/>
      </rPr>
      <t>・</t>
    </r>
    <r>
      <rPr>
        <sz val="12"/>
        <rFont val="Arial"/>
        <family val="2"/>
      </rPr>
      <t xml:space="preserve">Employee IDs and entry permits should be worn and visible
</t>
    </r>
    <r>
      <rPr>
        <sz val="12"/>
        <rFont val="Meiryo UI"/>
        <family val="3"/>
        <charset val="128"/>
      </rPr>
      <t>・</t>
    </r>
    <r>
      <rPr>
        <sz val="12"/>
        <rFont val="Arial"/>
        <family val="2"/>
      </rPr>
      <t xml:space="preserve">Visitors sign in at reception when entering, and are given an entry permit
</t>
    </r>
    <r>
      <rPr>
        <sz val="12"/>
        <rFont val="Meiryo UI"/>
        <family val="3"/>
        <charset val="128"/>
      </rPr>
      <t>・</t>
    </r>
    <r>
      <rPr>
        <sz val="12"/>
        <rFont val="Arial"/>
        <family val="2"/>
      </rPr>
      <t>Entry/exit rules are communicated within the company, revised and re-communicated as necessary</t>
    </r>
  </si>
  <si>
    <t>Entry/exit management</t>
  </si>
  <si>
    <t>Information security/General affairs</t>
  </si>
  <si>
    <t>Access to important areas and rooms are restricted, and entry/exit records are stored</t>
  </si>
  <si>
    <r>
      <t xml:space="preserve">[Rule(s)]
</t>
    </r>
    <r>
      <rPr>
        <sz val="12"/>
        <rFont val="Meiryo UI"/>
        <family val="3"/>
        <charset val="128"/>
      </rPr>
      <t>・</t>
    </r>
    <r>
      <rPr>
        <sz val="12"/>
        <rFont val="Arial"/>
        <family val="2"/>
      </rPr>
      <t xml:space="preserve">Entry into and exit from important areas and rooms shall be restricted
</t>
    </r>
    <r>
      <rPr>
        <sz val="12"/>
        <rFont val="Meiryo UI"/>
        <family val="3"/>
        <charset val="128"/>
      </rPr>
      <t>・</t>
    </r>
    <r>
      <rPr>
        <sz val="12"/>
        <rFont val="Arial"/>
        <family val="2"/>
      </rPr>
      <t>Entry/exit records for important areas and rooms shall be obtained and stored
[Items to be recorded]
-Entry/exit date and time
-Name of the individual (name, affiliation, contact information, etc.)
-Reason for entering
-Approved by
[Record storage period]
-Six months or more</t>
    </r>
    <phoneticPr fontId="8"/>
  </si>
  <si>
    <r>
      <t xml:space="preserve">[Example access restrictions]
</t>
    </r>
    <r>
      <rPr>
        <sz val="12"/>
        <rFont val="Meiryo UI"/>
        <family val="3"/>
        <charset val="128"/>
      </rPr>
      <t>・</t>
    </r>
    <r>
      <rPr>
        <sz val="12"/>
        <rFont val="Arial"/>
        <family val="2"/>
      </rPr>
      <t xml:space="preserve">Only authorized employees can enter research and design areas, management areas
[Example entry/exit records]
</t>
    </r>
    <r>
      <rPr>
        <sz val="12"/>
        <rFont val="Meiryo UI"/>
        <family val="3"/>
        <charset val="128"/>
      </rPr>
      <t>・</t>
    </r>
    <r>
      <rPr>
        <sz val="12"/>
        <rFont val="Arial"/>
        <family val="2"/>
      </rPr>
      <t xml:space="preserve">A record is made in a ledger whenever someone enters/exits
</t>
    </r>
    <r>
      <rPr>
        <sz val="12"/>
        <rFont val="Meiryo UI"/>
        <family val="3"/>
        <charset val="128"/>
      </rPr>
      <t>・</t>
    </r>
    <r>
      <rPr>
        <sz val="12"/>
        <rFont val="Arial"/>
        <family val="2"/>
      </rPr>
      <t>A system automatically acquires entry/exit records</t>
    </r>
  </si>
  <si>
    <t>Unauthorized intrusions and suspicious behavior is monitored</t>
  </si>
  <si>
    <r>
      <t xml:space="preserve">[Rule(s)]
</t>
    </r>
    <r>
      <rPr>
        <sz val="12"/>
        <rFont val="Meiryo UI"/>
        <family val="3"/>
        <charset val="128"/>
      </rPr>
      <t>・</t>
    </r>
    <r>
      <rPr>
        <sz val="12"/>
        <rFont val="Arial"/>
        <family val="2"/>
      </rPr>
      <t xml:space="preserve">Unauthorized intrusions and suspicious behavior shall be monitored for important locations in the company
</t>
    </r>
    <r>
      <rPr>
        <sz val="12"/>
        <rFont val="Meiryo UI"/>
        <family val="3"/>
        <charset val="128"/>
      </rPr>
      <t>・</t>
    </r>
    <r>
      <rPr>
        <sz val="12"/>
        <rFont val="Arial"/>
        <family val="2"/>
      </rPr>
      <t>Confirm that monitoring is functioning normally and make corrections as necessary
[Frequency of confirming and correcting monitoring status]
-Once or more every six months</t>
    </r>
    <phoneticPr fontId="8"/>
  </si>
  <si>
    <r>
      <t xml:space="preserve">[Examples of monitoring]
</t>
    </r>
    <r>
      <rPr>
        <sz val="12"/>
        <rFont val="Meiryo UI"/>
        <family val="3"/>
        <charset val="128"/>
      </rPr>
      <t>・</t>
    </r>
    <r>
      <rPr>
        <sz val="12"/>
        <rFont val="Arial"/>
        <family val="2"/>
      </rPr>
      <t xml:space="preserve">Items brought in/taken out are listed in the ledger
</t>
    </r>
    <r>
      <rPr>
        <sz val="12"/>
        <rFont val="Meiryo UI"/>
        <family val="3"/>
        <charset val="128"/>
      </rPr>
      <t>・</t>
    </r>
    <r>
      <rPr>
        <sz val="12"/>
        <rFont val="Arial"/>
        <family val="2"/>
      </rPr>
      <t xml:space="preserve">The administrator is notified when admission authentication errors continue
</t>
    </r>
    <r>
      <rPr>
        <sz val="12"/>
        <rFont val="Meiryo UI"/>
        <family val="3"/>
        <charset val="128"/>
      </rPr>
      <t>・</t>
    </r>
    <r>
      <rPr>
        <sz val="12"/>
        <rFont val="Arial"/>
        <family val="2"/>
      </rPr>
      <t xml:space="preserve">It is mandatory to have someone present with permission to enter in advance
</t>
    </r>
    <r>
      <rPr>
        <sz val="12"/>
        <rFont val="Meiryo UI"/>
        <family val="3"/>
        <charset val="128"/>
      </rPr>
      <t>・</t>
    </r>
    <r>
      <rPr>
        <sz val="12"/>
        <rFont val="Arial"/>
        <family val="2"/>
      </rPr>
      <t>Surveillance cameras are installed and functionality is checked regularly</t>
    </r>
  </si>
  <si>
    <t>Place restrictions on items carried in/taken out</t>
  </si>
  <si>
    <t>Rules for what can be carried into the company are clarified and operated under</t>
  </si>
  <si>
    <r>
      <t xml:space="preserve">[Rule(s)]
</t>
    </r>
    <r>
      <rPr>
        <sz val="12"/>
        <rFont val="Meiryo UI"/>
        <family val="3"/>
        <charset val="128"/>
      </rPr>
      <t>・</t>
    </r>
    <r>
      <rPr>
        <sz val="12"/>
        <rFont val="Arial"/>
        <family val="2"/>
      </rPr>
      <t xml:space="preserve">Rules for carrying items into the company shall be defined
</t>
    </r>
    <r>
      <rPr>
        <sz val="12"/>
        <rFont val="Meiryo UI"/>
        <family val="3"/>
        <charset val="128"/>
      </rPr>
      <t>・</t>
    </r>
    <r>
      <rPr>
        <sz val="12"/>
        <rFont val="Arial"/>
        <family val="2"/>
      </rPr>
      <t>Check the content of carry-in rules and compliance status, and make corrections as necessary
[Applies to]
-Employees, temporary employees, seconded employees, and individuals from outside the company
[Target items]
-Computers, tablets, smart devices, cameras, external storage media
*If there are other recordable items, judgments should be made by each company
[Content of carry-in rules]
-Areas and items subject to carry-in restrictions
-Application and approval methods for carrying items into the company
-Storage and control methods for carry-in records (retention period: six months)
[Frequency of checking and correcting the content of carry-in rules and compliance status]
-Once or more per year</t>
    </r>
    <phoneticPr fontId="8"/>
  </si>
  <si>
    <r>
      <t xml:space="preserve">[Example rules]
</t>
    </r>
    <r>
      <rPr>
        <sz val="12"/>
        <rFont val="Meiryo UI"/>
        <family val="3"/>
        <charset val="128"/>
      </rPr>
      <t>・</t>
    </r>
    <r>
      <rPr>
        <sz val="12"/>
        <rFont val="Arial"/>
        <family val="2"/>
      </rPr>
      <t xml:space="preserve">Bringing cameras, external storage media, and audio recording devices into research and design areas is prohibited
</t>
    </r>
    <r>
      <rPr>
        <sz val="12"/>
        <rFont val="Meiryo UI"/>
        <family val="3"/>
        <charset val="128"/>
      </rPr>
      <t>・</t>
    </r>
    <r>
      <rPr>
        <sz val="12"/>
        <rFont val="Arial"/>
        <family val="2"/>
      </rPr>
      <t xml:space="preserve">When bringing in prohibited items, approval from the area manager is obtained through application
</t>
    </r>
    <r>
      <rPr>
        <sz val="12"/>
        <rFont val="Meiryo UI"/>
        <family val="3"/>
        <charset val="128"/>
      </rPr>
      <t>・</t>
    </r>
    <r>
      <rPr>
        <sz val="12"/>
        <rFont val="Arial"/>
        <family val="2"/>
      </rPr>
      <t xml:space="preserve">Items brought in are recorded in a management ledger, which is stored for six months
</t>
    </r>
    <r>
      <rPr>
        <sz val="12"/>
        <rFont val="Meiryo UI"/>
        <family val="3"/>
        <charset val="128"/>
      </rPr>
      <t>・</t>
    </r>
    <r>
      <rPr>
        <sz val="12"/>
        <rFont val="Arial"/>
        <family val="2"/>
      </rPr>
      <t>Rules regarding bringing items into the company are communicated within the organization and regularly reviewed</t>
    </r>
  </si>
  <si>
    <t>Carry-in/carry-out restrictions</t>
  </si>
  <si>
    <t>Rules for what can be carried out of the company are clarified and operated under</t>
  </si>
  <si>
    <r>
      <t xml:space="preserve">[Rule(s)]
</t>
    </r>
    <r>
      <rPr>
        <sz val="12"/>
        <rFont val="Meiryo UI"/>
        <family val="3"/>
        <charset val="128"/>
      </rPr>
      <t>・</t>
    </r>
    <r>
      <rPr>
        <sz val="12"/>
        <rFont val="Arial"/>
        <family val="2"/>
      </rPr>
      <t xml:space="preserve">Rules for carrying items out of the company shall be defined
</t>
    </r>
    <r>
      <rPr>
        <sz val="12"/>
        <rFont val="Meiryo UI"/>
        <family val="3"/>
        <charset val="128"/>
      </rPr>
      <t>・</t>
    </r>
    <r>
      <rPr>
        <sz val="12"/>
        <rFont val="Arial"/>
        <family val="2"/>
      </rPr>
      <t xml:space="preserve">Check the content of carry-out rules and compliance status, and make corrections as necessary
[Applies to]
</t>
    </r>
    <r>
      <rPr>
        <sz val="12"/>
        <rFont val="Meiryo UI"/>
        <family val="3"/>
        <charset val="128"/>
      </rPr>
      <t>・</t>
    </r>
    <r>
      <rPr>
        <sz val="12"/>
        <rFont val="Arial"/>
        <family val="2"/>
      </rPr>
      <t>Employees, temporary employees, seconded employees, and individuals from outside the company
[Target items]
-Computers, tablets, smart devices, cameras, external storage media, printed materials (confidential documents such as diagrams)
*Other necessary items should be judged by each company
[Content of carry-out rules]
-Application and approval methods for carrying items out of the company
-Storage and control methods for carry-out records (retention period: six months)
[Frequency of checking and correcting the content of carry-out rules and compliance status]
-Once or more per year</t>
    </r>
    <phoneticPr fontId="8"/>
  </si>
  <si>
    <r>
      <t xml:space="preserve">[Example rules]
</t>
    </r>
    <r>
      <rPr>
        <sz val="12"/>
        <rFont val="Meiryo UI"/>
        <family val="3"/>
        <charset val="128"/>
      </rPr>
      <t>・</t>
    </r>
    <r>
      <rPr>
        <sz val="12"/>
        <rFont val="Arial"/>
        <family val="2"/>
      </rPr>
      <t xml:space="preserve">When taking items out of the company, approval of the manager is to be obtained
</t>
    </r>
    <r>
      <rPr>
        <sz val="12"/>
        <rFont val="Meiryo UI"/>
        <family val="3"/>
        <charset val="128"/>
      </rPr>
      <t>・</t>
    </r>
    <r>
      <rPr>
        <sz val="12"/>
        <rFont val="Arial"/>
        <family val="2"/>
      </rPr>
      <t xml:space="preserve">Items taken out are recorded in a management ledger, which is stored for six months
</t>
    </r>
    <r>
      <rPr>
        <sz val="12"/>
        <rFont val="Meiryo UI"/>
        <family val="3"/>
        <charset val="128"/>
      </rPr>
      <t>・</t>
    </r>
    <r>
      <rPr>
        <sz val="12"/>
        <rFont val="Arial"/>
        <family val="2"/>
      </rPr>
      <t>Rules regarding taking items out of the company are communicated within the organization and regularly reviewed</t>
    </r>
  </si>
  <si>
    <t>Measures are taken to raise awareness of carry-in/carry-out rules</t>
  </si>
  <si>
    <r>
      <t xml:space="preserve">[Rule(s)]
</t>
    </r>
    <r>
      <rPr>
        <sz val="12"/>
        <rFont val="Meiryo UI"/>
        <family val="3"/>
        <charset val="128"/>
      </rPr>
      <t>・</t>
    </r>
    <r>
      <rPr>
        <sz val="12"/>
        <rFont val="Arial"/>
        <family val="2"/>
      </rPr>
      <t xml:space="preserve">Measures shall be taken to raise awareness of carry-in/carry-out rules
[Implementation frequency]
</t>
    </r>
    <r>
      <rPr>
        <sz val="12"/>
        <rFont val="Meiryo UI"/>
        <family val="3"/>
        <charset val="128"/>
      </rPr>
      <t>・</t>
    </r>
    <r>
      <rPr>
        <sz val="12"/>
        <rFont val="Arial"/>
        <family val="2"/>
      </rPr>
      <t>Once or more every six months</t>
    </r>
    <phoneticPr fontId="8"/>
  </si>
  <si>
    <r>
      <t xml:space="preserve">[Example measures]
</t>
    </r>
    <r>
      <rPr>
        <sz val="12"/>
        <rFont val="Meiryo UI"/>
        <family val="3"/>
        <charset val="128"/>
      </rPr>
      <t>・</t>
    </r>
    <r>
      <rPr>
        <sz val="12"/>
        <rFont val="Arial"/>
        <family val="2"/>
      </rPr>
      <t xml:space="preserve">Education on rules is carried out every six months
</t>
    </r>
    <r>
      <rPr>
        <sz val="12"/>
        <rFont val="Meiryo UI"/>
        <family val="3"/>
        <charset val="128"/>
      </rPr>
      <t>・</t>
    </r>
    <r>
      <rPr>
        <sz val="12"/>
        <rFont val="Arial"/>
        <family val="2"/>
      </rPr>
      <t>Carry-out inspections are implemented every six months</t>
    </r>
  </si>
  <si>
    <t>Video and audio recording in the company, measures are taken to prevent security incidents (primarily information leakage)</t>
  </si>
  <si>
    <t>Rules are established and operated under regarding photography in the company</t>
  </si>
  <si>
    <r>
      <t xml:space="preserve">[Rule(s)]
</t>
    </r>
    <r>
      <rPr>
        <sz val="12"/>
        <rFont val="Meiryo UI"/>
        <family val="3"/>
        <charset val="128"/>
      </rPr>
      <t>・</t>
    </r>
    <r>
      <rPr>
        <sz val="12"/>
        <rFont val="Arial"/>
        <family val="2"/>
      </rPr>
      <t xml:space="preserve">Rules regarding photography within the company shall be defined
</t>
    </r>
    <r>
      <rPr>
        <sz val="12"/>
        <rFont val="Meiryo UI"/>
        <family val="3"/>
        <charset val="128"/>
      </rPr>
      <t>・</t>
    </r>
    <r>
      <rPr>
        <sz val="12"/>
        <rFont val="Arial"/>
        <family val="2"/>
      </rPr>
      <t>Confirm the details of photography rules and compliance status, and make corrections as necessary 
[Content of photography rules]
-Items and areas subject to photography restrictions
-Application and approval procedures for photography
-Storage of photography applications, action records (retention period: six months)
*Areas with no restrictions on photography can also be set up
(Example: Areas for meeting with individuals from outside the company)
[Frequency of checking and correcting the content of photography rules and compliance status]
-Once or more per year</t>
    </r>
    <phoneticPr fontId="8"/>
  </si>
  <si>
    <r>
      <t xml:space="preserve">[Example rules]
</t>
    </r>
    <r>
      <rPr>
        <sz val="12"/>
        <rFont val="Meiryo UI"/>
        <family val="3"/>
        <charset val="128"/>
      </rPr>
      <t>・</t>
    </r>
    <r>
      <rPr>
        <sz val="12"/>
        <rFont val="Arial"/>
        <family val="2"/>
      </rPr>
      <t xml:space="preserve">Photography is restricted in research and design areas
</t>
    </r>
    <r>
      <rPr>
        <sz val="12"/>
        <rFont val="Meiryo UI"/>
        <family val="3"/>
        <charset val="128"/>
      </rPr>
      <t>・</t>
    </r>
    <r>
      <rPr>
        <sz val="12"/>
        <rFont val="Arial"/>
        <family val="2"/>
      </rPr>
      <t xml:space="preserve">When photographing, apply with the area manager using an application form at least one week in advance and obtain approval
</t>
    </r>
    <r>
      <rPr>
        <sz val="12"/>
        <rFont val="Meiryo UI"/>
        <family val="3"/>
        <charset val="128"/>
      </rPr>
      <t>・</t>
    </r>
    <r>
      <rPr>
        <sz val="12"/>
        <rFont val="Arial"/>
        <family val="2"/>
      </rPr>
      <t xml:space="preserve">When photographing, the area manager must be present
</t>
    </r>
    <r>
      <rPr>
        <sz val="12"/>
        <rFont val="Meiryo UI"/>
        <family val="3"/>
        <charset val="128"/>
      </rPr>
      <t>・</t>
    </r>
    <r>
      <rPr>
        <sz val="12"/>
        <rFont val="Arial"/>
        <family val="2"/>
      </rPr>
      <t>Photography application forms are stored for six months</t>
    </r>
    <phoneticPr fontId="8"/>
  </si>
  <si>
    <t>In-house photography restrictions</t>
  </si>
  <si>
    <t>Rules are established and operated under regarding the recording of audio</t>
  </si>
  <si>
    <r>
      <t xml:space="preserve">[Rule(s)]
</t>
    </r>
    <r>
      <rPr>
        <sz val="12"/>
        <rFont val="Meiryo UI"/>
        <family val="3"/>
        <charset val="128"/>
      </rPr>
      <t>・</t>
    </r>
    <r>
      <rPr>
        <sz val="12"/>
        <rFont val="Arial"/>
        <family val="2"/>
      </rPr>
      <t xml:space="preserve">Rules regarding audio recording shall be defined
</t>
    </r>
    <r>
      <rPr>
        <sz val="12"/>
        <rFont val="Meiryo UI"/>
        <family val="3"/>
        <charset val="128"/>
      </rPr>
      <t>・</t>
    </r>
    <r>
      <rPr>
        <sz val="12"/>
        <rFont val="Arial"/>
        <family val="2"/>
      </rPr>
      <t>Confirm the details of audio recording rules and compliance status, and make corrections as necessary
[Content of audio recording rules]
-Definitions of meetings (including face-to-face and remote) and areas where audio recording is restricted
-Application and approval methods for audio recording
*It is also possible to make distinctions regarding the need for applications and approval based on meeting type and area
[Frequency of checking and correcting the content of recording rules and compliance status]
-Once or more per year</t>
    </r>
    <phoneticPr fontId="8"/>
  </si>
  <si>
    <r>
      <t xml:space="preserve">[Example rules]
</t>
    </r>
    <r>
      <rPr>
        <sz val="12"/>
        <rFont val="Meiryo UI"/>
        <family val="3"/>
        <charset val="128"/>
      </rPr>
      <t>・</t>
    </r>
    <r>
      <rPr>
        <sz val="12"/>
        <rFont val="Arial"/>
        <family val="2"/>
      </rPr>
      <t xml:space="preserve">Recording on floors other than meeting rooms is prohibited
</t>
    </r>
    <r>
      <rPr>
        <sz val="12"/>
        <rFont val="Meiryo UI"/>
        <family val="3"/>
        <charset val="128"/>
      </rPr>
      <t>・</t>
    </r>
    <r>
      <rPr>
        <sz val="12"/>
        <rFont val="Arial"/>
        <family val="2"/>
      </rPr>
      <t xml:space="preserve">Recording in Management Meetings is prohibited
</t>
    </r>
    <r>
      <rPr>
        <sz val="12"/>
        <rFont val="Meiryo UI"/>
        <family val="3"/>
        <charset val="128"/>
      </rPr>
      <t>・</t>
    </r>
    <r>
      <rPr>
        <sz val="12"/>
        <rFont val="Arial"/>
        <family val="2"/>
      </rPr>
      <t xml:space="preserve">Meetings to be recorded require the consent of participants in advance
</t>
    </r>
    <r>
      <rPr>
        <sz val="12"/>
        <rFont val="Meiryo UI"/>
        <family val="3"/>
        <charset val="128"/>
      </rPr>
      <t>・</t>
    </r>
    <r>
      <rPr>
        <sz val="12"/>
        <rFont val="Arial"/>
        <family val="2"/>
      </rPr>
      <t xml:space="preserve">Recorded data is deleted within three days
</t>
    </r>
    <r>
      <rPr>
        <sz val="12"/>
        <rFont val="Meiryo UI"/>
        <family val="3"/>
        <charset val="128"/>
      </rPr>
      <t>・</t>
    </r>
    <r>
      <rPr>
        <sz val="12"/>
        <rFont val="Arial"/>
        <family val="2"/>
      </rPr>
      <t>Rules regarding audio recording are communicated within the organization and regularly reviewed</t>
    </r>
  </si>
  <si>
    <t>Eavesdropping prevention</t>
  </si>
  <si>
    <t>Measures are taken against information leakage due to eavesdropping</t>
  </si>
  <si>
    <r>
      <t xml:space="preserve">[Rule(s)]
</t>
    </r>
    <r>
      <rPr>
        <sz val="12"/>
        <rFont val="Meiryo UI"/>
        <family val="3"/>
        <charset val="128"/>
      </rPr>
      <t>・</t>
    </r>
    <r>
      <rPr>
        <sz val="12"/>
        <rFont val="Arial"/>
        <family val="2"/>
      </rPr>
      <t>Measures shall be taken against information leakage due to eavesdropping
[Implementation frequency]
-Once or more per year</t>
    </r>
    <phoneticPr fontId="8"/>
  </si>
  <si>
    <r>
      <t xml:space="preserve">[Example measures]
</t>
    </r>
    <r>
      <rPr>
        <sz val="12"/>
        <rFont val="Meiryo UI"/>
        <family val="3"/>
        <charset val="128"/>
      </rPr>
      <t>・</t>
    </r>
    <r>
      <rPr>
        <sz val="12"/>
        <rFont val="Arial"/>
        <family val="2"/>
      </rPr>
      <t xml:space="preserve">Presence/non-presence inspections are carried out for listening devices in the boardroom
</t>
    </r>
    <r>
      <rPr>
        <sz val="12"/>
        <rFont val="Meiryo UI"/>
        <family val="3"/>
        <charset val="128"/>
      </rPr>
      <t>・</t>
    </r>
    <r>
      <rPr>
        <sz val="12"/>
        <rFont val="Arial"/>
        <family val="2"/>
      </rPr>
      <t xml:space="preserve">Once a year, a listening device detector is used for presence/non-presence inspections
</t>
    </r>
    <r>
      <rPr>
        <sz val="12"/>
        <rFont val="Meiryo UI"/>
        <family val="3"/>
        <charset val="128"/>
      </rPr>
      <t>・</t>
    </r>
    <r>
      <rPr>
        <sz val="12"/>
        <rFont val="Arial"/>
        <family val="2"/>
      </rPr>
      <t>Once a year, presence/non-presence inspections are carried out for listening devices by external vendors</t>
    </r>
  </si>
  <si>
    <t>Measures shall be taken to understand what should be targeted for countermeasures when a vulnerability is discovered and to prevent information leakage, etc., using external storage media</t>
  </si>
  <si>
    <t>Standard PC configuration/setting rules are defined, and if there is a change to these standard configuration/setting rules, the change is made after approval</t>
  </si>
  <si>
    <r>
      <t xml:space="preserve">[Rule(s)]
</t>
    </r>
    <r>
      <rPr>
        <sz val="12"/>
        <rFont val="Meiryo UI"/>
        <family val="3"/>
        <charset val="128"/>
      </rPr>
      <t>・</t>
    </r>
    <r>
      <rPr>
        <sz val="12"/>
        <rFont val="Arial"/>
        <family val="2"/>
      </rPr>
      <t xml:space="preserve">Standard PC configurations (software and version) and settings shall be defined
</t>
    </r>
    <r>
      <rPr>
        <sz val="12"/>
        <rFont val="Meiryo UI"/>
        <family val="3"/>
        <charset val="128"/>
      </rPr>
      <t>・</t>
    </r>
    <r>
      <rPr>
        <sz val="12"/>
        <rFont val="Arial"/>
        <family val="2"/>
      </rPr>
      <t>There is an approval system for changes to the configuration or setting
[Applies to]
-OS, office software, browsers, and anti-virus software for company-supplied PCs</t>
    </r>
    <phoneticPr fontId="8"/>
  </si>
  <si>
    <r>
      <t xml:space="preserve">[Example rules]
</t>
    </r>
    <r>
      <rPr>
        <sz val="12"/>
        <rFont val="Meiryo UI"/>
        <family val="3"/>
        <charset val="128"/>
      </rPr>
      <t>・</t>
    </r>
    <r>
      <rPr>
        <sz val="12"/>
        <rFont val="Arial"/>
        <family val="2"/>
      </rPr>
      <t xml:space="preserve">Standard software is defined and used in operations
</t>
    </r>
    <r>
      <rPr>
        <sz val="12"/>
        <rFont val="Meiryo UI"/>
        <family val="3"/>
        <charset val="128"/>
      </rPr>
      <t>・</t>
    </r>
    <r>
      <rPr>
        <sz val="12"/>
        <rFont val="Arial"/>
        <family val="2"/>
      </rPr>
      <t>There is an approval system for changes to standard software configuration or settings</t>
    </r>
  </si>
  <si>
    <t>Client PCs</t>
  </si>
  <si>
    <t>CPS.RA-1
CPS.IP-1
CPS.IP-2
CPS.PT-2</t>
  </si>
  <si>
    <t>What software is allowed to be/prohibited from being used on PCs is defined, the unauthorized installation of software is prohibited, and there are regular checks for violations</t>
  </si>
  <si>
    <r>
      <t xml:space="preserve">[Rule(s)]
</t>
    </r>
    <r>
      <rPr>
        <sz val="12"/>
        <rFont val="Meiryo UI"/>
        <family val="3"/>
        <charset val="128"/>
      </rPr>
      <t>・</t>
    </r>
    <r>
      <rPr>
        <sz val="12"/>
        <rFont val="Arial"/>
        <family val="2"/>
      </rPr>
      <t xml:space="preserve">A list of allowed/prohibited software in the company shall be created and communicated within the organization
</t>
    </r>
    <r>
      <rPr>
        <sz val="12"/>
        <rFont val="Meiryo UI"/>
        <family val="3"/>
        <charset val="128"/>
      </rPr>
      <t>・</t>
    </r>
    <r>
      <rPr>
        <sz val="12"/>
        <rFont val="Arial"/>
        <family val="2"/>
      </rPr>
      <t xml:space="preserve">Unauthorized installation of software shall be restricted
</t>
    </r>
    <r>
      <rPr>
        <sz val="12"/>
        <rFont val="Meiryo UI"/>
        <family val="3"/>
        <charset val="128"/>
      </rPr>
      <t>・</t>
    </r>
    <r>
      <rPr>
        <sz val="12"/>
        <rFont val="Arial"/>
        <family val="2"/>
      </rPr>
      <t>Software installation status shall be checked regularly
*No confirmation is required if installation is restricted by the system
[Applies to]
-Company-supplied client PCs
[Examples of software to be restricted]
-Software tied to information leakage
-Software with serious vulnerabilities
-Apps suspected of being malware/spyware
[Confirmation frequency]
-Once a year
[Targets for communication]
-Executives, employees, temporary employees, and seconded employees</t>
    </r>
    <phoneticPr fontId="8"/>
  </si>
  <si>
    <r>
      <t xml:space="preserve">[Example rules]
</t>
    </r>
    <r>
      <rPr>
        <sz val="12"/>
        <rFont val="Meiryo UI"/>
        <family val="3"/>
        <charset val="128"/>
      </rPr>
      <t>・</t>
    </r>
    <r>
      <rPr>
        <sz val="12"/>
        <rFont val="Arial"/>
        <family val="2"/>
      </rPr>
      <t xml:space="preserve">Lists of prohibited software are created and shared with related parties
</t>
    </r>
    <r>
      <rPr>
        <sz val="12"/>
        <rFont val="Meiryo UI"/>
        <family val="3"/>
        <charset val="128"/>
      </rPr>
      <t>・</t>
    </r>
    <r>
      <rPr>
        <sz val="12"/>
        <rFont val="Arial"/>
        <family val="2"/>
      </rPr>
      <t xml:space="preserve">Prohibited software automatically inhibits operation of the software
</t>
    </r>
    <r>
      <rPr>
        <sz val="12"/>
        <rFont val="Meiryo UI"/>
        <family val="3"/>
        <charset val="128"/>
      </rPr>
      <t>・</t>
    </r>
    <r>
      <rPr>
        <sz val="12"/>
        <rFont val="Arial"/>
        <family val="2"/>
      </rPr>
      <t>Installation status is inspected weekly</t>
    </r>
  </si>
  <si>
    <t>There is a system that restricts exporting data from PCs</t>
  </si>
  <si>
    <r>
      <t xml:space="preserve">[Rule(s)]
</t>
    </r>
    <r>
      <rPr>
        <sz val="12"/>
        <rFont val="Meiryo UI"/>
        <family val="3"/>
        <charset val="128"/>
      </rPr>
      <t>・</t>
    </r>
    <r>
      <rPr>
        <sz val="12"/>
        <rFont val="Arial"/>
        <family val="2"/>
      </rPr>
      <t xml:space="preserve">A system limiting the export of data shall be introduced
[Applies to]
-Company-supplied client PCs
</t>
    </r>
    <phoneticPr fontId="8"/>
  </si>
  <si>
    <r>
      <t xml:space="preserve">[Example rules]
</t>
    </r>
    <r>
      <rPr>
        <sz val="12"/>
        <rFont val="Meiryo UI"/>
        <family val="3"/>
        <charset val="128"/>
      </rPr>
      <t>・</t>
    </r>
    <r>
      <rPr>
        <sz val="12"/>
        <rFont val="Arial"/>
        <family val="2"/>
      </rPr>
      <t xml:space="preserve">The use of USBs is restricted by system measures (Directory service)
</t>
    </r>
    <r>
      <rPr>
        <sz val="12"/>
        <rFont val="Meiryo UI"/>
        <family val="3"/>
        <charset val="128"/>
      </rPr>
      <t>・</t>
    </r>
    <r>
      <rPr>
        <sz val="12"/>
        <rFont val="Arial"/>
        <family val="2"/>
      </rPr>
      <t xml:space="preserve">Software with export restriction functions is installed
</t>
    </r>
    <r>
      <rPr>
        <sz val="12"/>
        <rFont val="Meiryo UI"/>
        <family val="3"/>
        <charset val="128"/>
      </rPr>
      <t>・</t>
    </r>
    <r>
      <rPr>
        <sz val="12"/>
        <rFont val="Arial"/>
        <family val="2"/>
      </rPr>
      <t>Physical ports are closed</t>
    </r>
  </si>
  <si>
    <t>For important data that would interfere with business if it were damaged by malware (data encryption, etc.), rules are established and communicated that it is stored outside of PCs</t>
  </si>
  <si>
    <t>[Rule(s)]
-Important data shall be stored in a location other than client PCs
[Targets for communication]
-Executives, employees, temporary employees, and seconded employees</t>
    <phoneticPr fontId="8"/>
  </si>
  <si>
    <r>
      <t xml:space="preserve">[Example rules]
</t>
    </r>
    <r>
      <rPr>
        <sz val="12"/>
        <rFont val="Meiryo UI"/>
        <family val="3"/>
        <charset val="128"/>
      </rPr>
      <t>・</t>
    </r>
    <r>
      <rPr>
        <sz val="12"/>
        <rFont val="Arial"/>
        <family val="2"/>
      </rPr>
      <t xml:space="preserve">Depending on the software, it is assumed that local storage is a prerequisite, so it is communicated as an operating rule rather than a regulation. 
</t>
    </r>
    <r>
      <rPr>
        <sz val="12"/>
        <rFont val="Meiryo UI"/>
        <family val="3"/>
        <charset val="128"/>
      </rPr>
      <t>・</t>
    </r>
    <r>
      <rPr>
        <sz val="12"/>
        <rFont val="Arial"/>
        <family val="2"/>
      </rPr>
      <t xml:space="preserve">Saved on servers that are regularly backed up
</t>
    </r>
    <r>
      <rPr>
        <sz val="12"/>
        <rFont val="Meiryo UI"/>
        <family val="3"/>
        <charset val="128"/>
      </rPr>
      <t>・</t>
    </r>
    <r>
      <rPr>
        <sz val="12"/>
        <rFont val="Arial"/>
        <family val="2"/>
      </rPr>
      <t>Stored on external storage media</t>
    </r>
  </si>
  <si>
    <t xml:space="preserve">For systems that store and use important information, measures are taken to minimize the damage caused by human error regarding setting mistakes
</t>
    <phoneticPr fontId="8"/>
  </si>
  <si>
    <t>Unnecessary features on servers are disabled
Use of default user IDs is stopped
Default passwords are changed</t>
  </si>
  <si>
    <r>
      <t xml:space="preserve">[Rule(s)]
</t>
    </r>
    <r>
      <rPr>
        <sz val="12"/>
        <rFont val="Meiryo UI"/>
        <family val="3"/>
        <charset val="128"/>
      </rPr>
      <t>・</t>
    </r>
    <r>
      <rPr>
        <sz val="12"/>
        <rFont val="Arial"/>
        <family val="2"/>
      </rPr>
      <t xml:space="preserve">Unnecessary services and daemons shall be disabled
</t>
    </r>
    <r>
      <rPr>
        <sz val="12"/>
        <rFont val="Meiryo UI"/>
        <family val="3"/>
        <charset val="128"/>
      </rPr>
      <t>・</t>
    </r>
    <r>
      <rPr>
        <sz val="12"/>
        <rFont val="Arial"/>
        <family val="2"/>
      </rPr>
      <t xml:space="preserve">Use of default user IDs shall be stopped
</t>
    </r>
    <r>
      <rPr>
        <sz val="12"/>
        <rFont val="Meiryo UI"/>
        <family val="3"/>
        <charset val="128"/>
      </rPr>
      <t>・</t>
    </r>
    <r>
      <rPr>
        <sz val="12"/>
        <rFont val="Arial"/>
        <family val="2"/>
      </rPr>
      <t>Default passwords shall be changed</t>
    </r>
    <phoneticPr fontId="8"/>
  </si>
  <si>
    <r>
      <t xml:space="preserve">[Examples of operations with unnecessary functions stopped]
</t>
    </r>
    <r>
      <rPr>
        <sz val="12"/>
        <rFont val="Meiryo UI"/>
        <family val="3"/>
        <charset val="128"/>
      </rPr>
      <t>・</t>
    </r>
    <r>
      <rPr>
        <sz val="12"/>
        <rFont val="Arial"/>
        <family val="2"/>
      </rPr>
      <t xml:space="preserve">Unnecessary services are disabled at the time of initial installation
</t>
    </r>
    <r>
      <rPr>
        <sz val="12"/>
        <rFont val="Meiryo UI"/>
        <family val="3"/>
        <charset val="128"/>
      </rPr>
      <t>・</t>
    </r>
    <r>
      <rPr>
        <sz val="12"/>
        <rFont val="Arial"/>
        <family val="2"/>
      </rPr>
      <t xml:space="preserve">Default passwords are always changed
</t>
    </r>
    <r>
      <rPr>
        <sz val="12"/>
        <rFont val="Meiryo UI"/>
        <family val="3"/>
        <charset val="128"/>
      </rPr>
      <t>・</t>
    </r>
    <r>
      <rPr>
        <sz val="12"/>
        <rFont val="Arial"/>
        <family val="2"/>
      </rPr>
      <t xml:space="preserve">Periodically (once a year) check whether the specifications and settings for services and daemons are the same
</t>
    </r>
    <r>
      <rPr>
        <sz val="12"/>
        <rFont val="Meiryo UI"/>
        <family val="3"/>
        <charset val="128"/>
      </rPr>
      <t>・</t>
    </r>
    <r>
      <rPr>
        <sz val="12"/>
        <rFont val="Arial"/>
        <family val="2"/>
      </rPr>
      <t>In the case of function additions/changes, service settings are checked</t>
    </r>
  </si>
  <si>
    <t xml:space="preserve">For systems that store and use important information, measures are taken to minimize the damage caused by human error regarding setting mistakes
</t>
  </si>
  <si>
    <t>Managing departments have carried out the necessary settings for confidentiality management on smart devices</t>
  </si>
  <si>
    <r>
      <t xml:space="preserve">[Rule(s)]
</t>
    </r>
    <r>
      <rPr>
        <sz val="12"/>
        <rFont val="Meiryo UI"/>
        <family val="3"/>
        <charset val="128"/>
      </rPr>
      <t>・</t>
    </r>
    <r>
      <rPr>
        <sz val="12"/>
        <rFont val="Arial"/>
        <family val="2"/>
      </rPr>
      <t xml:space="preserve">Passwords shall be set
</t>
    </r>
    <r>
      <rPr>
        <sz val="12"/>
        <rFont val="Meiryo UI"/>
        <family val="3"/>
        <charset val="128"/>
      </rPr>
      <t>・</t>
    </r>
    <r>
      <rPr>
        <sz val="12"/>
        <rFont val="Arial"/>
        <family val="2"/>
      </rPr>
      <t xml:space="preserve">A data deletion function is set in the case of being lost
</t>
    </r>
    <phoneticPr fontId="8"/>
  </si>
  <si>
    <r>
      <t xml:space="preserve">[Examples]
</t>
    </r>
    <r>
      <rPr>
        <sz val="12"/>
        <rFont val="Meiryo UI"/>
        <family val="3"/>
        <charset val="128"/>
      </rPr>
      <t>・</t>
    </r>
    <r>
      <rPr>
        <sz val="12"/>
        <rFont val="Arial"/>
        <family val="2"/>
      </rPr>
      <t xml:space="preserve">Remote deletion functions are set using Mobile Device Management tools (MDM)
</t>
    </r>
    <r>
      <rPr>
        <sz val="12"/>
        <rFont val="Meiryo UI"/>
        <family val="3"/>
        <charset val="128"/>
      </rPr>
      <t>・</t>
    </r>
    <r>
      <rPr>
        <sz val="12"/>
        <rFont val="Arial"/>
        <family val="2"/>
      </rPr>
      <t xml:space="preserve">Password rules are set as a system measure
</t>
    </r>
    <r>
      <rPr>
        <sz val="12"/>
        <rFont val="Meiryo UI"/>
        <family val="3"/>
        <charset val="128"/>
      </rPr>
      <t>・</t>
    </r>
    <r>
      <rPr>
        <sz val="12"/>
        <rFont val="Arial"/>
        <family val="2"/>
      </rPr>
      <t>Passwords/biometric authentication are required for smart devices</t>
    </r>
  </si>
  <si>
    <t>17 Communication control</t>
    <phoneticPr fontId="8"/>
  </si>
  <si>
    <t>Communication is controlled to information systems, IT equipment/devices, and malicious websites to prevent cyberattacks and internal information leaks</t>
  </si>
  <si>
    <t>A firewall is installed at the boundary between the internet and the internal company network to restrict communication</t>
  </si>
  <si>
    <r>
      <t xml:space="preserve">[Rule(s)]
</t>
    </r>
    <r>
      <rPr>
        <sz val="12"/>
        <rFont val="Meiryo UI"/>
        <family val="3"/>
        <charset val="128"/>
      </rPr>
      <t>・</t>
    </r>
    <r>
      <rPr>
        <sz val="12"/>
        <rFont val="Arial"/>
        <family val="2"/>
      </rPr>
      <t xml:space="preserve">A system shall be introduced to restrict internal and external network communication
[Introduction location]
-Boundaries between internal and external networks
[Items to be restricted]
-The IP addresses of connection sources and connection destinations
-Communication ports
</t>
    </r>
    <phoneticPr fontId="8"/>
  </si>
  <si>
    <r>
      <t xml:space="preserve">[Practical examples]
</t>
    </r>
    <r>
      <rPr>
        <sz val="12"/>
        <rFont val="Meiryo UI"/>
        <family val="3"/>
        <charset val="128"/>
      </rPr>
      <t>・</t>
    </r>
    <r>
      <rPr>
        <sz val="12"/>
        <rFont val="Arial"/>
        <family val="2"/>
      </rPr>
      <t xml:space="preserve">Communication restrictions set by IP address or MAC address
</t>
    </r>
    <r>
      <rPr>
        <sz val="12"/>
        <rFont val="Meiryo UI"/>
        <family val="3"/>
        <charset val="128"/>
      </rPr>
      <t>・</t>
    </r>
    <r>
      <rPr>
        <sz val="12"/>
        <rFont val="Arial"/>
        <family val="2"/>
      </rPr>
      <t xml:space="preserve">Packet filtering is set to restrict to only specific applications
</t>
    </r>
    <r>
      <rPr>
        <sz val="12"/>
        <rFont val="Meiryo UI"/>
        <family val="3"/>
        <charset val="128"/>
      </rPr>
      <t>・</t>
    </r>
    <r>
      <rPr>
        <sz val="12"/>
        <rFont val="Arial"/>
        <family val="2"/>
      </rPr>
      <t>A firewall is installed to limit the ports that can connect</t>
    </r>
  </si>
  <si>
    <t>External networks</t>
  </si>
  <si>
    <t>CPS.AC-3
CPS.AC-7
CPS.AC-8
CPS.AC-9
CPS.DS-3
CPS.DS-9
CPS.CM-1</t>
  </si>
  <si>
    <t>17 Communication control</t>
  </si>
  <si>
    <t>Firewall filtering settings (communication permissions/blocking settings) are recorded, with regular checks for unnecessary settings</t>
  </si>
  <si>
    <r>
      <t xml:space="preserve">[Rule(s)]
</t>
    </r>
    <r>
      <rPr>
        <sz val="12"/>
        <rFont val="Meiryo UI"/>
        <family val="3"/>
        <charset val="128"/>
      </rPr>
      <t>・</t>
    </r>
    <r>
      <rPr>
        <sz val="12"/>
        <rFont val="Arial"/>
        <family val="2"/>
      </rPr>
      <t xml:space="preserve">Filtering settings for internal and external network communications shall be recorded
</t>
    </r>
    <r>
      <rPr>
        <sz val="12"/>
        <rFont val="Meiryo UI"/>
        <family val="3"/>
        <charset val="128"/>
      </rPr>
      <t>・</t>
    </r>
    <r>
      <rPr>
        <sz val="12"/>
        <rFont val="Arial"/>
        <family val="2"/>
      </rPr>
      <t xml:space="preserve">Periodically check for unnecessary filtering settings
</t>
    </r>
    <r>
      <rPr>
        <sz val="12"/>
        <rFont val="Meiryo UI"/>
        <family val="3"/>
        <charset val="128"/>
      </rPr>
      <t>・</t>
    </r>
    <r>
      <rPr>
        <sz val="12"/>
        <rFont val="Arial"/>
        <family val="2"/>
      </rPr>
      <t>Delete unnecessary filtering settings
[Items to be recorded]
-Applicant name, IP addresses of connection source and destination, communication direction, protocol, port number, usage, registration date, expiration date
[Confirmation frequency]
-Once a year</t>
    </r>
    <phoneticPr fontId="8"/>
  </si>
  <si>
    <r>
      <t xml:space="preserve">[Practical examples]
</t>
    </r>
    <r>
      <rPr>
        <sz val="12"/>
        <rFont val="Meiryo UI"/>
        <family val="3"/>
        <charset val="128"/>
      </rPr>
      <t>・</t>
    </r>
    <r>
      <rPr>
        <sz val="12"/>
        <rFont val="Arial"/>
        <family val="2"/>
      </rPr>
      <t xml:space="preserve">Take a snapshot of settings and save it when making important changes to the firewall
</t>
    </r>
    <r>
      <rPr>
        <sz val="12"/>
        <rFont val="Meiryo UI"/>
        <family val="3"/>
        <charset val="128"/>
      </rPr>
      <t>・</t>
    </r>
    <r>
      <rPr>
        <sz val="12"/>
        <rFont val="Arial"/>
        <family val="2"/>
      </rPr>
      <t>Firewall settings are managed in the ledger, and necessity to applicants is checked once a year</t>
    </r>
  </si>
  <si>
    <t>Remote access IDs are managed with regular checks for unnecessary IDs</t>
  </si>
  <si>
    <r>
      <t xml:space="preserve">[Rule(s)]
</t>
    </r>
    <r>
      <rPr>
        <sz val="12"/>
        <rFont val="Meiryo UI"/>
        <family val="3"/>
        <charset val="128"/>
      </rPr>
      <t>・</t>
    </r>
    <r>
      <rPr>
        <sz val="12"/>
        <rFont val="Arial"/>
        <family val="2"/>
      </rPr>
      <t xml:space="preserve">The issuing, changing, and deleting of remote access IDs are carried out through an application/approval system
</t>
    </r>
    <r>
      <rPr>
        <sz val="12"/>
        <rFont val="Meiryo UI"/>
        <family val="3"/>
        <charset val="128"/>
      </rPr>
      <t>・</t>
    </r>
    <r>
      <rPr>
        <sz val="12"/>
        <rFont val="Arial"/>
        <family val="2"/>
      </rPr>
      <t xml:space="preserve">There shall be regular checks for unnecessary IDs
</t>
    </r>
    <r>
      <rPr>
        <sz val="12"/>
        <rFont val="Meiryo UI"/>
        <family val="3"/>
        <charset val="128"/>
      </rPr>
      <t>・</t>
    </r>
    <r>
      <rPr>
        <sz val="12"/>
        <rFont val="Arial"/>
        <family val="2"/>
      </rPr>
      <t>Unnecessary IDs are deleted
[Confirmation frequency]
-Once a year</t>
    </r>
    <phoneticPr fontId="8"/>
  </si>
  <si>
    <r>
      <t xml:space="preserve">[Practical examples]
</t>
    </r>
    <r>
      <rPr>
        <sz val="12"/>
        <rFont val="Meiryo UI"/>
        <family val="3"/>
        <charset val="128"/>
      </rPr>
      <t>・</t>
    </r>
    <r>
      <rPr>
        <sz val="12"/>
        <rFont val="Arial"/>
        <family val="2"/>
      </rPr>
      <t xml:space="preserve">The issuing, changing, and deleting of remote access IDs are carried out through an application/approval system
</t>
    </r>
    <r>
      <rPr>
        <sz val="12"/>
        <rFont val="Meiryo UI"/>
        <family val="3"/>
        <charset val="128"/>
      </rPr>
      <t>・</t>
    </r>
    <r>
      <rPr>
        <sz val="12"/>
        <rFont val="Arial"/>
        <family val="2"/>
      </rPr>
      <t xml:space="preserve">Usage records notifications are given and there are checks for unauthorized use
</t>
    </r>
    <r>
      <rPr>
        <sz val="12"/>
        <rFont val="Meiryo UI"/>
        <family val="3"/>
        <charset val="128"/>
      </rPr>
      <t>・</t>
    </r>
    <r>
      <rPr>
        <sz val="12"/>
        <rFont val="Arial"/>
        <family val="2"/>
      </rPr>
      <t xml:space="preserve">A work flow system has been introduced that allows for digital application and approval
</t>
    </r>
    <r>
      <rPr>
        <sz val="12"/>
        <rFont val="Meiryo UI"/>
        <family val="3"/>
        <charset val="128"/>
      </rPr>
      <t>・</t>
    </r>
    <r>
      <rPr>
        <sz val="12"/>
        <rFont val="Arial"/>
        <family val="2"/>
      </rPr>
      <t xml:space="preserve">The access sources that allow for remote logins are set to the minimum by access control devices
</t>
    </r>
    <r>
      <rPr>
        <sz val="12"/>
        <rFont val="Meiryo UI"/>
        <family val="3"/>
        <charset val="128"/>
      </rPr>
      <t>・</t>
    </r>
    <r>
      <rPr>
        <sz val="12"/>
        <rFont val="Arial"/>
        <family val="2"/>
      </rPr>
      <t>ID inventory management is carried out once a year, deleting unnecessary IDs</t>
    </r>
  </si>
  <si>
    <t>Networks are separated according to business and data importance.</t>
  </si>
  <si>
    <r>
      <t xml:space="preserve">[Rule(s)]
</t>
    </r>
    <r>
      <rPr>
        <sz val="12"/>
        <rFont val="Meiryo UI"/>
        <family val="3"/>
        <charset val="128"/>
      </rPr>
      <t>・</t>
    </r>
    <r>
      <rPr>
        <sz val="12"/>
        <rFont val="Arial"/>
        <family val="2"/>
      </rPr>
      <t>Systems shall be classified according to business content and data importance, and they shall be installed in dedicated network segments
[Applies to]
-External public servers network, PC and server networks, Factory networks/OA networks, etc.</t>
    </r>
    <phoneticPr fontId="8"/>
  </si>
  <si>
    <r>
      <t xml:space="preserve">[Practical examples]
</t>
    </r>
    <r>
      <rPr>
        <sz val="12"/>
        <rFont val="Meiryo UI"/>
        <family val="3"/>
        <charset val="128"/>
      </rPr>
      <t>・</t>
    </r>
    <r>
      <rPr>
        <sz val="12"/>
        <rFont val="Arial"/>
        <family val="2"/>
      </rPr>
      <t xml:space="preserve">Internet public servers are installed in DMZ
</t>
    </r>
    <r>
      <rPr>
        <sz val="12"/>
        <rFont val="Meiryo UI"/>
        <family val="3"/>
        <charset val="128"/>
      </rPr>
      <t>・</t>
    </r>
    <r>
      <rPr>
        <sz val="12"/>
        <rFont val="Arial"/>
        <family val="2"/>
      </rPr>
      <t xml:space="preserve">PCs and servers have separated network segments
</t>
    </r>
    <r>
      <rPr>
        <sz val="12"/>
        <rFont val="Meiryo UI"/>
        <family val="3"/>
        <charset val="128"/>
      </rPr>
      <t>・</t>
    </r>
    <r>
      <rPr>
        <sz val="12"/>
        <rFont val="Arial"/>
        <family val="2"/>
      </rPr>
      <t xml:space="preserve">Systems that handle important information are installed in dedicated network segments
</t>
    </r>
    <r>
      <rPr>
        <sz val="12"/>
        <rFont val="Meiryo UI"/>
        <family val="3"/>
        <charset val="128"/>
      </rPr>
      <t>・</t>
    </r>
    <r>
      <rPr>
        <sz val="12"/>
        <rFont val="Arial"/>
        <family val="2"/>
      </rPr>
      <t>Factory networks are installed in dedicated network segments</t>
    </r>
  </si>
  <si>
    <t>Configured so that there is no effect on the production environment when developing or testing</t>
  </si>
  <si>
    <r>
      <t xml:space="preserve">[Rule(s)]
</t>
    </r>
    <r>
      <rPr>
        <sz val="12"/>
        <rFont val="Meiryo UI"/>
        <family val="3"/>
        <charset val="128"/>
      </rPr>
      <t>・</t>
    </r>
    <r>
      <rPr>
        <sz val="12"/>
        <rFont val="Arial"/>
        <family val="2"/>
      </rPr>
      <t>The development environment and test environment shall be separated from the production environment
[Applies to]
-Important in-house servers, important external public servers
*Targets are decided up by each company according to risk</t>
    </r>
    <phoneticPr fontId="8"/>
  </si>
  <si>
    <r>
      <t xml:space="preserve">[Examples of separation]
</t>
    </r>
    <r>
      <rPr>
        <sz val="12"/>
        <rFont val="Meiryo UI"/>
        <family val="3"/>
        <charset val="128"/>
      </rPr>
      <t>・</t>
    </r>
    <r>
      <rPr>
        <sz val="12"/>
        <rFont val="Arial"/>
        <family val="2"/>
      </rPr>
      <t xml:space="preserve">Development, test, and production environment configurations are decided upon and operated according to system importance and change/release frequency
</t>
    </r>
    <r>
      <rPr>
        <sz val="12"/>
        <rFont val="Meiryo UI"/>
        <family val="3"/>
        <charset val="128"/>
      </rPr>
      <t>・</t>
    </r>
    <r>
      <rPr>
        <sz val="12"/>
        <rFont val="Arial"/>
        <family val="2"/>
      </rPr>
      <t>For important systems, verification environments are prepared, and authority, etc., is separated</t>
    </r>
  </si>
  <si>
    <t>Access to malicious websites is restricted</t>
  </si>
  <si>
    <r>
      <t xml:space="preserve">[Rule(s)]
</t>
    </r>
    <r>
      <rPr>
        <sz val="12"/>
        <rFont val="Meiryo UI"/>
        <family val="3"/>
        <charset val="128"/>
      </rPr>
      <t>・</t>
    </r>
    <r>
      <rPr>
        <sz val="12"/>
        <rFont val="Arial"/>
        <family val="2"/>
      </rPr>
      <t>Access to malicious websites shall be restricted
[Applies to]
-Client PCs, web gateways</t>
    </r>
    <phoneticPr fontId="8"/>
  </si>
  <si>
    <r>
      <t xml:space="preserve">[Practical examples]
</t>
    </r>
    <r>
      <rPr>
        <sz val="12"/>
        <rFont val="Meiryo UI"/>
        <family val="3"/>
        <charset val="128"/>
      </rPr>
      <t>・</t>
    </r>
    <r>
      <rPr>
        <sz val="12"/>
        <rFont val="Arial"/>
        <family val="2"/>
      </rPr>
      <t xml:space="preserve">URL filtering is introduced to block access to malicious sites
</t>
    </r>
    <r>
      <rPr>
        <sz val="12"/>
        <rFont val="Meiryo UI"/>
        <family val="3"/>
        <charset val="128"/>
      </rPr>
      <t>・</t>
    </r>
    <r>
      <rPr>
        <sz val="12"/>
        <rFont val="Arial"/>
        <family val="2"/>
      </rPr>
      <t>Web filtering functions are enabled in Unified Threat Management (UTM)</t>
    </r>
    <phoneticPr fontId="8"/>
  </si>
  <si>
    <t>Office tools</t>
  </si>
  <si>
    <t>A Web Application Firewall (WAF) is installed for web applications published on the internet</t>
  </si>
  <si>
    <r>
      <t xml:space="preserve">[Rule(s)]
</t>
    </r>
    <r>
      <rPr>
        <sz val="12"/>
        <rFont val="Meiryo UI"/>
        <family val="3"/>
        <charset val="128"/>
      </rPr>
      <t>・</t>
    </r>
    <r>
      <rPr>
        <sz val="12"/>
        <rFont val="Arial"/>
        <family val="2"/>
      </rPr>
      <t xml:space="preserve">WAF (Web Application Firewalls) shall be installed
[Applies to]
</t>
    </r>
    <r>
      <rPr>
        <sz val="12"/>
        <rFont val="Meiryo UI"/>
        <family val="3"/>
        <charset val="128"/>
      </rPr>
      <t>・</t>
    </r>
    <r>
      <rPr>
        <sz val="12"/>
        <rFont val="Arial"/>
        <family val="2"/>
      </rPr>
      <t>Important external public web applications</t>
    </r>
    <phoneticPr fontId="8"/>
  </si>
  <si>
    <r>
      <t xml:space="preserve">[Practical examples]
</t>
    </r>
    <r>
      <rPr>
        <sz val="12"/>
        <rFont val="Meiryo UI"/>
        <family val="3"/>
        <charset val="128"/>
      </rPr>
      <t>・</t>
    </r>
    <r>
      <rPr>
        <sz val="12"/>
        <rFont val="Arial"/>
        <family val="2"/>
      </rPr>
      <t xml:space="preserve">Appliance WAFs are introduced
</t>
    </r>
    <r>
      <rPr>
        <sz val="12"/>
        <rFont val="Meiryo UI"/>
        <family val="3"/>
        <charset val="128"/>
      </rPr>
      <t>・</t>
    </r>
    <r>
      <rPr>
        <sz val="12"/>
        <rFont val="Arial"/>
        <family val="2"/>
      </rPr>
      <t xml:space="preserve">Host WAFs are introduced that install software on web servers
</t>
    </r>
    <r>
      <rPr>
        <sz val="12"/>
        <rFont val="Meiryo UI"/>
        <family val="3"/>
        <charset val="128"/>
      </rPr>
      <t>・</t>
    </r>
    <r>
      <rPr>
        <sz val="12"/>
        <rFont val="Arial"/>
        <family val="2"/>
      </rPr>
      <t xml:space="preserve">Cloud (DNS switching) WAFs are introduced as a service via the internet
</t>
    </r>
    <r>
      <rPr>
        <sz val="12"/>
        <rFont val="Meiryo UI"/>
        <family val="3"/>
        <charset val="128"/>
      </rPr>
      <t>・</t>
    </r>
    <r>
      <rPr>
        <sz val="12"/>
        <rFont val="Arial"/>
        <family val="2"/>
      </rPr>
      <t>Cloud-linked agent WAFs are introduced</t>
    </r>
  </si>
  <si>
    <t>Measures are implemented to continue the service of websites and systems published on the internet even if subjected to DDoS attacks</t>
  </si>
  <si>
    <r>
      <t xml:space="preserve">[Rule(s)]
</t>
    </r>
    <r>
      <rPr>
        <sz val="12"/>
        <rFont val="Meiryo UI"/>
        <family val="3"/>
        <charset val="128"/>
      </rPr>
      <t>・</t>
    </r>
    <r>
      <rPr>
        <sz val="12"/>
        <rFont val="Arial"/>
        <family val="2"/>
      </rPr>
      <t>A system shall be introduced to continue service in the event of a DDoS attack
[Applies to]
-Important external public websites, DNS servers</t>
    </r>
    <phoneticPr fontId="8"/>
  </si>
  <si>
    <r>
      <t xml:space="preserve">[Practical examples]
</t>
    </r>
    <r>
      <rPr>
        <sz val="12"/>
        <rFont val="Meiryo UI"/>
        <family val="3"/>
        <charset val="128"/>
      </rPr>
      <t>・</t>
    </r>
    <r>
      <rPr>
        <sz val="12"/>
        <rFont val="Arial"/>
        <family val="2"/>
      </rPr>
      <t xml:space="preserve">Intrusion detection systems and prevention systems (IDS/IPS) are introduced
</t>
    </r>
    <r>
      <rPr>
        <sz val="12"/>
        <rFont val="Meiryo UI"/>
        <family val="3"/>
        <charset val="128"/>
      </rPr>
      <t>・</t>
    </r>
    <r>
      <rPr>
        <sz val="12"/>
        <rFont val="Arial"/>
        <family val="2"/>
      </rPr>
      <t>DDoS countermeasure services provided by telecommunications carriers are used</t>
    </r>
  </si>
  <si>
    <t>Communication is encrypted to prevent eavesdropping and tampering with communication via the internet</t>
  </si>
  <si>
    <r>
      <t xml:space="preserve">[Rule(s)]
</t>
    </r>
    <r>
      <rPr>
        <sz val="12"/>
        <rFont val="Meiryo UI"/>
        <family val="3"/>
        <charset val="128"/>
      </rPr>
      <t>・</t>
    </r>
    <r>
      <rPr>
        <sz val="12"/>
        <rFont val="Arial"/>
        <family val="2"/>
      </rPr>
      <t>Internal and external network communications shall be encrypted
[Applies to]
-Remote access communication from outside the company
-Communication with authentication between the user and an external public server</t>
    </r>
    <phoneticPr fontId="8"/>
  </si>
  <si>
    <r>
      <t xml:space="preserve">[Practical examples]
</t>
    </r>
    <r>
      <rPr>
        <sz val="12"/>
        <rFont val="Meiryo UI"/>
        <family val="3"/>
        <charset val="128"/>
      </rPr>
      <t>・</t>
    </r>
    <r>
      <rPr>
        <sz val="12"/>
        <rFont val="Arial"/>
        <family val="2"/>
      </rPr>
      <t xml:space="preserve">For remote access, a VPN is used and there is encryption
</t>
    </r>
    <r>
      <rPr>
        <sz val="12"/>
        <rFont val="Meiryo UI"/>
        <family val="3"/>
        <charset val="128"/>
      </rPr>
      <t>・</t>
    </r>
    <r>
      <rPr>
        <sz val="12"/>
        <rFont val="Arial"/>
        <family val="2"/>
      </rPr>
      <t>For web services, HTTPS is used and there is encryption</t>
    </r>
  </si>
  <si>
    <t>Communication between terminals and wireless LAN access points is encrypted</t>
  </si>
  <si>
    <r>
      <t xml:space="preserve">[Rule(s)]
</t>
    </r>
    <r>
      <rPr>
        <sz val="12"/>
        <rFont val="Meiryo UI"/>
        <family val="3"/>
        <charset val="128"/>
      </rPr>
      <t>・</t>
    </r>
    <r>
      <rPr>
        <sz val="12"/>
        <rFont val="Arial"/>
        <family val="2"/>
      </rPr>
      <t xml:space="preserve">Communication between terminals and access points shall be encrypted
</t>
    </r>
    <r>
      <rPr>
        <sz val="12"/>
        <rFont val="Meiryo UI"/>
        <family val="3"/>
        <charset val="128"/>
      </rPr>
      <t>・</t>
    </r>
    <r>
      <rPr>
        <sz val="12"/>
        <rFont val="Arial"/>
        <family val="2"/>
      </rPr>
      <t xml:space="preserve">Do not use cryptographic technology that has been compromised according to CRYPTREC
[Applies to]
</t>
    </r>
    <r>
      <rPr>
        <sz val="12"/>
        <rFont val="Meiryo UI"/>
        <family val="3"/>
        <charset val="128"/>
      </rPr>
      <t>・</t>
    </r>
    <r>
      <rPr>
        <sz val="12"/>
        <rFont val="Arial"/>
        <family val="2"/>
      </rPr>
      <t>In-house wireless LANs</t>
    </r>
    <phoneticPr fontId="8"/>
  </si>
  <si>
    <r>
      <t xml:space="preserve">[Practical examples]
</t>
    </r>
    <r>
      <rPr>
        <sz val="12"/>
        <rFont val="Meiryo UI"/>
        <family val="3"/>
        <charset val="128"/>
      </rPr>
      <t>・</t>
    </r>
    <r>
      <rPr>
        <sz val="12"/>
        <rFont val="Arial"/>
        <family val="2"/>
      </rPr>
      <t xml:space="preserve">Digital certificates are installed on PCs using the in-house wireless LAN to encrypt communication with the access point
</t>
    </r>
    <r>
      <rPr>
        <sz val="12"/>
        <rFont val="Meiryo UI"/>
        <family val="3"/>
        <charset val="128"/>
      </rPr>
      <t>・</t>
    </r>
    <r>
      <rPr>
        <sz val="12"/>
        <rFont val="Arial"/>
        <family val="2"/>
      </rPr>
      <t>Once a year, the CRYPTREC list is checked to make sure that the cryptographic technology being used is not compromised</t>
    </r>
  </si>
  <si>
    <t>18 Authentication/Approval</t>
    <phoneticPr fontId="8"/>
  </si>
  <si>
    <r>
      <rPr>
        <sz val="12"/>
        <rFont val="Meiryo UI"/>
        <family val="3"/>
        <charset val="128"/>
      </rPr>
      <t>・</t>
    </r>
    <r>
      <rPr>
        <sz val="12"/>
        <rFont val="Arial"/>
        <family val="2"/>
      </rPr>
      <t xml:space="preserve"> Prevent information leakage/unauthorized modification and ensure stable information system operation by preventing unauthorized usage or unauthorized operation/modification of information systems 
</t>
    </r>
    <r>
      <rPr>
        <sz val="12"/>
        <rFont val="Meiryo UI"/>
        <family val="3"/>
        <charset val="128"/>
      </rPr>
      <t>・</t>
    </r>
    <r>
      <rPr>
        <sz val="12"/>
        <rFont val="Arial"/>
        <family val="2"/>
      </rPr>
      <t xml:space="preserve"> Enable the causes of information leakage, unauthorized modification, or system stoppages to be investigated</t>
    </r>
  </si>
  <si>
    <t>Authentication and approval measures shall be used for information systems and IT equipment/devices</t>
  </si>
  <si>
    <t>Unique user IDs are assigned to each person</t>
  </si>
  <si>
    <r>
      <t xml:space="preserve">[Rule(s)]
</t>
    </r>
    <r>
      <rPr>
        <sz val="12"/>
        <rFont val="Meiryo UI"/>
        <family val="3"/>
        <charset val="128"/>
      </rPr>
      <t>・</t>
    </r>
    <r>
      <rPr>
        <sz val="12"/>
        <rFont val="Arial"/>
        <family val="2"/>
      </rPr>
      <t xml:space="preserve">User IDs shall not be shared
</t>
    </r>
    <r>
      <rPr>
        <sz val="12"/>
        <rFont val="Meiryo UI"/>
        <family val="3"/>
        <charset val="128"/>
      </rPr>
      <t>・</t>
    </r>
    <r>
      <rPr>
        <sz val="12"/>
        <rFont val="Arial"/>
        <family val="2"/>
      </rPr>
      <t xml:space="preserve">If the sharing of user IDs is unavoidable, it shall be possible to identify the user of the shared ID
[Applies to]
</t>
    </r>
    <r>
      <rPr>
        <sz val="12"/>
        <rFont val="Meiryo UI"/>
        <family val="3"/>
        <charset val="128"/>
      </rPr>
      <t>・</t>
    </r>
    <r>
      <rPr>
        <sz val="12"/>
        <rFont val="Arial"/>
        <family val="2"/>
      </rPr>
      <t>User IDs for logging onto systems and computers used for business operations</t>
    </r>
    <phoneticPr fontId="8"/>
  </si>
  <si>
    <r>
      <t xml:space="preserve">[Example rule settings]
</t>
    </r>
    <r>
      <rPr>
        <sz val="12"/>
        <rFont val="Meiryo UI"/>
        <family val="3"/>
        <charset val="128"/>
      </rPr>
      <t>・</t>
    </r>
    <r>
      <rPr>
        <sz val="12"/>
        <rFont val="Arial"/>
        <family val="2"/>
      </rPr>
      <t xml:space="preserve">As a general rule, the sharing of user IDs is prohibited. If the sharing of IDs is unavoidable, usage records are to be kept.
[Shared ID usage examples]
</t>
    </r>
    <r>
      <rPr>
        <sz val="12"/>
        <rFont val="Meiryo UI"/>
        <family val="3"/>
        <charset val="128"/>
      </rPr>
      <t>・</t>
    </r>
    <r>
      <rPr>
        <sz val="12"/>
        <rFont val="Arial"/>
        <family val="2"/>
      </rPr>
      <t xml:space="preserve">If the sharing of IDs is unavoidable, users are to be managed using a ledger
</t>
    </r>
    <r>
      <rPr>
        <sz val="12"/>
        <rFont val="Meiryo UI"/>
        <family val="3"/>
        <charset val="128"/>
      </rPr>
      <t>・</t>
    </r>
    <r>
      <rPr>
        <sz val="12"/>
        <rFont val="Arial"/>
        <family val="2"/>
      </rPr>
      <t>Simultaneous usage of IDs is prohibited to enable users of shared IDs to be identified</t>
    </r>
  </si>
  <si>
    <t>CPS.AC-1
CPS.AC-9
CPS.GV-3
CPS.AC-4
CPS.AC-5
CPS.AC-6
CPS.AC-1</t>
  </si>
  <si>
    <t>18 Authentication/Approval</t>
  </si>
  <si>
    <t>・ Prevent information leakage/unauthorized modification and ensure stable information system operation by preventing unauthorized usage or unauthorized operation/modification of information systems 
・ Enable the causes of information leakage, unauthorized modification, or system stoppages to be investigated</t>
  </si>
  <si>
    <t>Different rights are granted to user IDs and system administrator IDs</t>
  </si>
  <si>
    <r>
      <t xml:space="preserve">[Rule(s)]
</t>
    </r>
    <r>
      <rPr>
        <sz val="12"/>
        <rFont val="Meiryo UI"/>
        <family val="3"/>
        <charset val="128"/>
      </rPr>
      <t>・</t>
    </r>
    <r>
      <rPr>
        <sz val="12"/>
        <rFont val="Arial"/>
        <family val="2"/>
      </rPr>
      <t xml:space="preserve">System managers and officers shall be defined
</t>
    </r>
    <r>
      <rPr>
        <sz val="12"/>
        <rFont val="Meiryo UI"/>
        <family val="3"/>
        <charset val="128"/>
      </rPr>
      <t>・</t>
    </r>
    <r>
      <rPr>
        <sz val="12"/>
        <rFont val="Arial"/>
        <family val="2"/>
      </rPr>
      <t xml:space="preserve">Employees with administrative rights shall be limited
</t>
    </r>
    <r>
      <rPr>
        <sz val="12"/>
        <rFont val="Meiryo UI"/>
        <family val="3"/>
        <charset val="128"/>
      </rPr>
      <t>・</t>
    </r>
    <r>
      <rPr>
        <sz val="12"/>
        <rFont val="Arial"/>
        <family val="2"/>
      </rPr>
      <t xml:space="preserve">The minimal rights necessary for roles to be performed shall be granted
</t>
    </r>
    <r>
      <rPr>
        <sz val="12"/>
        <rFont val="Meiryo UI"/>
        <family val="3"/>
        <charset val="128"/>
      </rPr>
      <t>・</t>
    </r>
    <r>
      <rPr>
        <sz val="12"/>
        <rFont val="Arial"/>
        <family val="2"/>
      </rPr>
      <t xml:space="preserve">System administrators shall not be allowed to operate using administrative rights in production environments
</t>
    </r>
    <r>
      <rPr>
        <sz val="12"/>
        <rFont val="Meiryo UI"/>
        <family val="3"/>
        <charset val="128"/>
      </rPr>
      <t>・</t>
    </r>
    <r>
      <rPr>
        <sz val="12"/>
        <rFont val="Arial"/>
        <family val="2"/>
      </rPr>
      <t>Administrator passwords shall be set appropriately
[Applies to]
-All servers, network devices</t>
    </r>
    <phoneticPr fontId="8"/>
  </si>
  <si>
    <r>
      <t xml:space="preserve">[Practical examples]
</t>
    </r>
    <r>
      <rPr>
        <sz val="12"/>
        <rFont val="Meiryo UI"/>
        <family val="3"/>
        <charset val="128"/>
      </rPr>
      <t>・</t>
    </r>
    <r>
      <rPr>
        <sz val="12"/>
        <rFont val="Arial"/>
        <family val="2"/>
      </rPr>
      <t xml:space="preserve">IDs with system administrative rights are only used for administrative purposes and are issued separately from individual user IDs
</t>
    </r>
    <r>
      <rPr>
        <sz val="12"/>
        <rFont val="Meiryo UI"/>
        <family val="3"/>
        <charset val="128"/>
      </rPr>
      <t>・</t>
    </r>
    <r>
      <rPr>
        <sz val="12"/>
        <rFont val="Arial"/>
        <family val="2"/>
      </rPr>
      <t xml:space="preserve">OS administrators and database administrators are only granted the rights necessary
</t>
    </r>
    <r>
      <rPr>
        <sz val="12"/>
        <rFont val="Meiryo UI"/>
        <family val="3"/>
        <charset val="128"/>
      </rPr>
      <t>・</t>
    </r>
    <r>
      <rPr>
        <sz val="12"/>
        <rFont val="Arial"/>
        <family val="2"/>
      </rPr>
      <t xml:space="preserve">An application/permission system is used for the use of IDs with system administrative rights, the usage of which is normally locked
</t>
    </r>
    <r>
      <rPr>
        <sz val="12"/>
        <rFont val="Meiryo UI"/>
        <family val="3"/>
        <charset val="128"/>
      </rPr>
      <t>・</t>
    </r>
    <r>
      <rPr>
        <sz val="12"/>
        <rFont val="Arial"/>
        <family val="2"/>
      </rPr>
      <t>Administrative rights are only granted to a limited number of employees using the work flow application process</t>
    </r>
  </si>
  <si>
    <t>Rules for the setting of passwords are defined and communicated within the organization</t>
  </si>
  <si>
    <r>
      <t xml:space="preserve">[Rule(s)]
</t>
    </r>
    <r>
      <rPr>
        <sz val="12"/>
        <rFont val="Meiryo UI"/>
        <family val="3"/>
        <charset val="128"/>
      </rPr>
      <t>・</t>
    </r>
    <r>
      <rPr>
        <sz val="12"/>
        <rFont val="Arial"/>
        <family val="2"/>
      </rPr>
      <t xml:space="preserve">Number of digits, letter combinations, and expiration dates shall be defined
</t>
    </r>
    <r>
      <rPr>
        <sz val="12"/>
        <rFont val="Meiryo UI"/>
        <family val="3"/>
        <charset val="128"/>
      </rPr>
      <t>・</t>
    </r>
    <r>
      <rPr>
        <sz val="12"/>
        <rFont val="Arial"/>
        <family val="2"/>
      </rPr>
      <t xml:space="preserve">Easily guessed passwords, such as repeated numbers or letters, shall be avoided
</t>
    </r>
    <r>
      <rPr>
        <sz val="12"/>
        <rFont val="Meiryo UI"/>
        <family val="3"/>
        <charset val="128"/>
      </rPr>
      <t>・</t>
    </r>
    <r>
      <rPr>
        <sz val="12"/>
        <rFont val="Arial"/>
        <family val="2"/>
      </rPr>
      <t xml:space="preserve">If it is found that a password has been leaked, the password shall be changed
[Applies to]
</t>
    </r>
    <r>
      <rPr>
        <sz val="12"/>
        <rFont val="Meiryo UI"/>
        <family val="3"/>
        <charset val="128"/>
      </rPr>
      <t>・</t>
    </r>
    <r>
      <rPr>
        <sz val="12"/>
        <rFont val="Arial"/>
        <family val="2"/>
      </rPr>
      <t>Passwords for logging onto systems and computers used for business operations
[Targets for communication]
-Executives, employees, temporary employees, and seconded employees</t>
    </r>
    <phoneticPr fontId="8"/>
  </si>
  <si>
    <r>
      <t xml:space="preserve">[Examples of password setting rules]
</t>
    </r>
    <r>
      <rPr>
        <sz val="12"/>
        <rFont val="Meiryo UI"/>
        <family val="3"/>
        <charset val="128"/>
      </rPr>
      <t>・</t>
    </r>
    <r>
      <rPr>
        <sz val="12"/>
        <rFont val="Arial"/>
        <family val="2"/>
      </rPr>
      <t xml:space="preserve">Passwords contain 8 or more digits and combine three or more types of uppercase/lowercase letters, symbols and numbers
</t>
    </r>
    <r>
      <rPr>
        <sz val="12"/>
        <rFont val="Meiryo UI"/>
        <family val="3"/>
        <charset val="128"/>
      </rPr>
      <t>・</t>
    </r>
    <r>
      <rPr>
        <sz val="12"/>
        <rFont val="Arial"/>
        <family val="2"/>
      </rPr>
      <t xml:space="preserve">Passwords contain 10 or more digits and the use of complex character strings is required
</t>
    </r>
    <r>
      <rPr>
        <sz val="12"/>
        <rFont val="Meiryo UI"/>
        <family val="3"/>
        <charset val="128"/>
      </rPr>
      <t>・</t>
    </r>
    <r>
      <rPr>
        <sz val="12"/>
        <rFont val="Arial"/>
        <family val="2"/>
      </rPr>
      <t xml:space="preserve">Settings require users to change passwords every 90 days
</t>
    </r>
    <r>
      <rPr>
        <sz val="12"/>
        <rFont val="Meiryo UI"/>
        <family val="3"/>
        <charset val="128"/>
      </rPr>
      <t>・</t>
    </r>
    <r>
      <rPr>
        <sz val="12"/>
        <rFont val="Arial"/>
        <family val="2"/>
      </rPr>
      <t>If it is suspected that a password has been leaked, the user is required to change their password</t>
    </r>
  </si>
  <si>
    <t>Rules for the setting of passwords for external information systems are defined and communicated within the organization</t>
  </si>
  <si>
    <t>[Rule(s)]
-Target passwords shall not be set in external web services
*If the same authentication platform (SSO, etc.) is used, this does not count as being reused
[Target passwords]
-Passwords when logging into PCs
-Mail system passwords (Microsoft 365, etc.)
[Targets for communication]
-Executives, employees, temporary employees, and seconded employees</t>
    <phoneticPr fontId="8"/>
  </si>
  <si>
    <r>
      <t xml:space="preserve">[Examples of password setting rules]
</t>
    </r>
    <r>
      <rPr>
        <sz val="12"/>
        <rFont val="Meiryo UI"/>
        <family val="3"/>
        <charset val="128"/>
      </rPr>
      <t>・</t>
    </r>
    <r>
      <rPr>
        <sz val="12"/>
        <rFont val="Arial"/>
        <family val="2"/>
      </rPr>
      <t xml:space="preserve">Do not reuse passwords for external web services
[Examples of communication]
</t>
    </r>
    <r>
      <rPr>
        <sz val="12"/>
        <rFont val="Meiryo UI"/>
        <family val="3"/>
        <charset val="128"/>
      </rPr>
      <t>・</t>
    </r>
    <r>
      <rPr>
        <sz val="12"/>
        <rFont val="Arial"/>
        <family val="2"/>
      </rPr>
      <t xml:space="preserve">Posted once a year on the internal electronic bulletin board (portal website)
</t>
    </r>
    <r>
      <rPr>
        <sz val="12"/>
        <rFont val="Meiryo UI"/>
        <family val="3"/>
        <charset val="128"/>
      </rPr>
      <t>・</t>
    </r>
    <r>
      <rPr>
        <sz val="12"/>
        <rFont val="Arial"/>
        <family val="2"/>
      </rPr>
      <t xml:space="preserve">User training is carried out once a year
[Example web services]
</t>
    </r>
    <r>
      <rPr>
        <sz val="12"/>
        <rFont val="Meiryo UI"/>
        <family val="3"/>
        <charset val="128"/>
      </rPr>
      <t>・</t>
    </r>
    <r>
      <rPr>
        <sz val="12"/>
        <rFont val="Arial"/>
        <family val="2"/>
      </rPr>
      <t xml:space="preserve">Mail magazines
</t>
    </r>
    <r>
      <rPr>
        <sz val="12"/>
        <rFont val="Meiryo UI"/>
        <family val="3"/>
        <charset val="128"/>
      </rPr>
      <t>・</t>
    </r>
    <r>
      <rPr>
        <sz val="12"/>
        <rFont val="Arial"/>
        <family val="2"/>
      </rPr>
      <t xml:space="preserve">Social media
</t>
    </r>
    <r>
      <rPr>
        <sz val="12"/>
        <rFont val="Meiryo UI"/>
        <family val="3"/>
        <charset val="128"/>
      </rPr>
      <t>・</t>
    </r>
    <r>
      <rPr>
        <sz val="12"/>
        <rFont val="Arial"/>
        <family val="2"/>
      </rPr>
      <t xml:space="preserve">Member registration sites
</t>
    </r>
    <r>
      <rPr>
        <sz val="12"/>
        <rFont val="Meiryo UI"/>
        <family val="3"/>
        <charset val="128"/>
      </rPr>
      <t>・</t>
    </r>
    <r>
      <rPr>
        <sz val="12"/>
        <rFont val="Arial"/>
        <family val="2"/>
      </rPr>
      <t>Cloud services
*Including those for both commercial and private use</t>
    </r>
  </si>
  <si>
    <t>An inventory of user IDs and system IDs is taken regularly or as necessary, during which unnecessary IDs are deleted</t>
  </si>
  <si>
    <r>
      <t xml:space="preserve">[Rule(s)]
</t>
    </r>
    <r>
      <rPr>
        <sz val="12"/>
        <rFont val="Meiryo UI"/>
        <family val="3"/>
        <charset val="128"/>
      </rPr>
      <t>・</t>
    </r>
    <r>
      <rPr>
        <sz val="12"/>
        <rFont val="Arial"/>
        <family val="2"/>
      </rPr>
      <t xml:space="preserve">Rules for implementing inventory taking that clearly specify when such inventory taking is to take place shall be defined and unnecessary IDs deleted
[Applies to]
</t>
    </r>
    <r>
      <rPr>
        <sz val="12"/>
        <rFont val="Meiryo UI"/>
        <family val="3"/>
        <charset val="128"/>
      </rPr>
      <t>・</t>
    </r>
    <r>
      <rPr>
        <sz val="12"/>
        <rFont val="Arial"/>
        <family val="2"/>
      </rPr>
      <t xml:space="preserve">User IDs and system administrator IDs for logging onto systems and computers used for business operations
</t>
    </r>
    <phoneticPr fontId="8"/>
  </si>
  <si>
    <r>
      <t xml:space="preserve">[Practical examples of taking inventory]
</t>
    </r>
    <r>
      <rPr>
        <sz val="12"/>
        <rFont val="Meiryo UI"/>
        <family val="3"/>
        <charset val="128"/>
      </rPr>
      <t>・</t>
    </r>
    <r>
      <rPr>
        <sz val="12"/>
        <rFont val="Arial"/>
        <family val="2"/>
      </rPr>
      <t xml:space="preserve">An inventory of IDs for each system is taken once or more per year, with unnecessary IDs being deleted
</t>
    </r>
    <r>
      <rPr>
        <sz val="12"/>
        <rFont val="Meiryo UI"/>
        <family val="3"/>
        <charset val="128"/>
      </rPr>
      <t>・</t>
    </r>
    <r>
      <rPr>
        <sz val="12"/>
        <rFont val="Arial"/>
        <family val="2"/>
      </rPr>
      <t xml:space="preserve">A company-wide taking of inventory is performed regularly once per year, with unnecessary IDs being deleted
</t>
    </r>
    <r>
      <rPr>
        <sz val="12"/>
        <rFont val="Meiryo UI"/>
        <family val="3"/>
        <charset val="128"/>
      </rPr>
      <t>・</t>
    </r>
    <r>
      <rPr>
        <sz val="12"/>
        <rFont val="Arial"/>
        <family val="2"/>
      </rPr>
      <t xml:space="preserve">Officers take inventory of outsourced operations once every 3 months
</t>
    </r>
    <r>
      <rPr>
        <sz val="12"/>
        <rFont val="Meiryo UI"/>
        <family val="3"/>
        <charset val="128"/>
      </rPr>
      <t>・</t>
    </r>
    <r>
      <rPr>
        <sz val="12"/>
        <rFont val="Arial"/>
        <family val="2"/>
      </rPr>
      <t xml:space="preserve">When accounts become unnecessary, applications to delete main accounts are drafted and processed
</t>
    </r>
    <r>
      <rPr>
        <sz val="12"/>
        <rFont val="Meiryo UI"/>
        <family val="3"/>
        <charset val="128"/>
      </rPr>
      <t>・</t>
    </r>
    <r>
      <rPr>
        <sz val="12"/>
        <rFont val="Arial"/>
        <family val="2"/>
      </rPr>
      <t>IDs are deleted the day following an employee’s resignation or expiration of their contract date</t>
    </r>
  </si>
  <si>
    <t>Procedures for issuing, changing, and deleting user IDs are set in place</t>
  </si>
  <si>
    <r>
      <t xml:space="preserve">[Rule(s)]
</t>
    </r>
    <r>
      <rPr>
        <sz val="12"/>
        <rFont val="Meiryo UI"/>
        <family val="3"/>
        <charset val="128"/>
      </rPr>
      <t>・</t>
    </r>
    <r>
      <rPr>
        <sz val="12"/>
        <rFont val="Arial"/>
        <family val="2"/>
      </rPr>
      <t>There shall be an application/approval system for the issuing, changing, and deleting of user IDs
[Applies to]
-User IDs for logging onto systems and computers used for business operations</t>
    </r>
    <phoneticPr fontId="8"/>
  </si>
  <si>
    <r>
      <t xml:space="preserve">[Practical examples]
</t>
    </r>
    <r>
      <rPr>
        <sz val="12"/>
        <rFont val="Meiryo UI"/>
        <family val="3"/>
        <charset val="128"/>
      </rPr>
      <t>・</t>
    </r>
    <r>
      <rPr>
        <sz val="12"/>
        <rFont val="Arial"/>
        <family val="2"/>
      </rPr>
      <t xml:space="preserve">A user ID application system is used for application/approval
</t>
    </r>
    <r>
      <rPr>
        <sz val="12"/>
        <rFont val="Meiryo UI"/>
        <family val="3"/>
        <charset val="128"/>
      </rPr>
      <t>・</t>
    </r>
    <r>
      <rPr>
        <sz val="12"/>
        <rFont val="Arial"/>
        <family val="2"/>
      </rPr>
      <t xml:space="preserve">Application forms are used for application/approval
</t>
    </r>
    <r>
      <rPr>
        <sz val="12"/>
        <rFont val="Meiryo UI"/>
        <family val="3"/>
        <charset val="128"/>
      </rPr>
      <t>・</t>
    </r>
    <r>
      <rPr>
        <sz val="12"/>
        <rFont val="Arial"/>
        <family val="2"/>
      </rPr>
      <t>Work is carried out based on the approval of the department-in-charge of the system</t>
    </r>
  </si>
  <si>
    <t>Manager approval is obtained for the granting/changing/deleting of administrative rights and for changing the settings of servers and network devices</t>
  </si>
  <si>
    <r>
      <t xml:space="preserve">[Rule(s)]
</t>
    </r>
    <r>
      <rPr>
        <sz val="12"/>
        <rFont val="Meiryo UI"/>
        <family val="3"/>
        <charset val="128"/>
      </rPr>
      <t>・</t>
    </r>
    <r>
      <rPr>
        <sz val="12"/>
        <rFont val="Arial"/>
        <family val="2"/>
      </rPr>
      <t xml:space="preserve">There shall be an application/approval system for the granting, changing, and deleting of administrative rights
</t>
    </r>
    <r>
      <rPr>
        <sz val="12"/>
        <rFont val="Meiryo UI"/>
        <family val="3"/>
        <charset val="128"/>
      </rPr>
      <t>・</t>
    </r>
    <r>
      <rPr>
        <sz val="12"/>
        <rFont val="Arial"/>
        <family val="2"/>
      </rPr>
      <t xml:space="preserve">There shall be an application/approval system for changing the settings of servers and network devices
</t>
    </r>
    <r>
      <rPr>
        <sz val="12"/>
        <rFont val="Meiryo UI"/>
        <family val="3"/>
        <charset val="128"/>
      </rPr>
      <t>・</t>
    </r>
    <r>
      <rPr>
        <sz val="12"/>
        <rFont val="Arial"/>
        <family val="2"/>
      </rPr>
      <t xml:space="preserve">Server administrative rights shall be managed (additions, changes, modifications)
</t>
    </r>
    <r>
      <rPr>
        <sz val="12"/>
        <rFont val="Meiryo UI"/>
        <family val="3"/>
        <charset val="128"/>
      </rPr>
      <t>・</t>
    </r>
    <r>
      <rPr>
        <sz val="12"/>
        <rFont val="Arial"/>
        <family val="2"/>
      </rPr>
      <t>Individuals who can use administrative rights on network devices shall be controlled</t>
    </r>
    <phoneticPr fontId="8"/>
  </si>
  <si>
    <r>
      <t xml:space="preserve">[Practical examples]
</t>
    </r>
    <r>
      <rPr>
        <sz val="12"/>
        <rFont val="Meiryo UI"/>
        <family val="3"/>
        <charset val="128"/>
      </rPr>
      <t>・</t>
    </r>
    <r>
      <rPr>
        <sz val="12"/>
        <rFont val="Arial"/>
        <family val="2"/>
      </rPr>
      <t xml:space="preserve">A user ID application system is used for application/approval 
</t>
    </r>
    <r>
      <rPr>
        <sz val="12"/>
        <rFont val="Meiryo UI"/>
        <family val="3"/>
        <charset val="128"/>
      </rPr>
      <t>・</t>
    </r>
    <r>
      <rPr>
        <sz val="12"/>
        <rFont val="Arial"/>
        <family val="2"/>
      </rPr>
      <t xml:space="preserve">Application forms are used for application/approval
</t>
    </r>
    <r>
      <rPr>
        <sz val="12"/>
        <rFont val="Meiryo UI"/>
        <family val="3"/>
        <charset val="128"/>
      </rPr>
      <t>・</t>
    </r>
    <r>
      <rPr>
        <sz val="12"/>
        <rFont val="Arial"/>
        <family val="2"/>
      </rPr>
      <t xml:space="preserve">When changing settings, a work application is submitted and work is carried out after receiving approval from the administrator
</t>
    </r>
    <r>
      <rPr>
        <sz val="12"/>
        <rFont val="Meiryo UI"/>
        <family val="3"/>
        <charset val="128"/>
      </rPr>
      <t>・</t>
    </r>
    <r>
      <rPr>
        <sz val="12"/>
        <rFont val="Arial"/>
        <family val="2"/>
      </rPr>
      <t>Individuals using administrative rights are required to register in advance</t>
    </r>
  </si>
  <si>
    <t>Multi-factor authentication is implemented for systems that can be used from the internet</t>
  </si>
  <si>
    <r>
      <t xml:space="preserve">[Rule(s)]
</t>
    </r>
    <r>
      <rPr>
        <sz val="12"/>
        <rFont val="Meiryo UI"/>
        <family val="3"/>
        <charset val="128"/>
      </rPr>
      <t>・</t>
    </r>
    <r>
      <rPr>
        <sz val="12"/>
        <rFont val="Arial"/>
        <family val="2"/>
      </rPr>
      <t>There shall be at least two forms of authentication implemented (knowledge/possession/biometric) for authentication via the internet
[Applies to]
-Systems that handle information with a high level of confidentiality
-Privileged accounts
-Remote access</t>
    </r>
    <phoneticPr fontId="8"/>
  </si>
  <si>
    <r>
      <t xml:space="preserve">[Implementation examples]
</t>
    </r>
    <r>
      <rPr>
        <sz val="12"/>
        <rFont val="Meiryo UI"/>
        <family val="3"/>
        <charset val="128"/>
      </rPr>
      <t>・</t>
    </r>
    <r>
      <rPr>
        <sz val="12"/>
        <rFont val="Arial"/>
        <family val="2"/>
      </rPr>
      <t xml:space="preserve">When accessing a system via the internet, user ID/password and one-time password authentication is implemented
</t>
    </r>
    <r>
      <rPr>
        <sz val="12"/>
        <rFont val="Meiryo UI"/>
        <family val="3"/>
        <charset val="128"/>
      </rPr>
      <t>・</t>
    </r>
    <r>
      <rPr>
        <sz val="12"/>
        <rFont val="Arial"/>
        <family val="2"/>
      </rPr>
      <t xml:space="preserve">When connecting, connection is done with a user ID/password and a certificate installed on the device
[Example authentication methods]
[Knowledge authentication]
</t>
    </r>
    <r>
      <rPr>
        <sz val="12"/>
        <rFont val="Meiryo UI"/>
        <family val="3"/>
        <charset val="128"/>
      </rPr>
      <t>・</t>
    </r>
    <r>
      <rPr>
        <sz val="12"/>
        <rFont val="Arial"/>
        <family val="2"/>
      </rPr>
      <t xml:space="preserve">User IDs and passwords
[Possession authentication]
</t>
    </r>
    <r>
      <rPr>
        <sz val="12"/>
        <rFont val="Meiryo UI"/>
        <family val="3"/>
        <charset val="128"/>
      </rPr>
      <t>・</t>
    </r>
    <r>
      <rPr>
        <sz val="12"/>
        <rFont val="Arial"/>
        <family val="2"/>
      </rPr>
      <t xml:space="preserve">Devices, one-time passwords, text messages, mail
</t>
    </r>
    <r>
      <rPr>
        <sz val="12"/>
        <rFont val="Meiryo UI"/>
        <family val="3"/>
        <charset val="128"/>
      </rPr>
      <t>・</t>
    </r>
    <r>
      <rPr>
        <sz val="12"/>
        <rFont val="Arial"/>
        <family val="2"/>
      </rPr>
      <t xml:space="preserve">Connection restrictions (IP addresses, security tokens, etc.)
[Biometric authentication]
</t>
    </r>
    <r>
      <rPr>
        <sz val="12"/>
        <rFont val="Meiryo UI"/>
        <family val="3"/>
        <charset val="128"/>
      </rPr>
      <t>・</t>
    </r>
    <r>
      <rPr>
        <sz val="12"/>
        <rFont val="Arial"/>
        <family val="2"/>
      </rPr>
      <t>Fingerprints, irises, veins</t>
    </r>
    <phoneticPr fontId="8"/>
  </si>
  <si>
    <t>Session time-outs are implemented for important systems</t>
  </si>
  <si>
    <r>
      <t xml:space="preserve">[Rule(s)]
</t>
    </r>
    <r>
      <rPr>
        <sz val="12"/>
        <rFont val="Meiryo UI"/>
        <family val="3"/>
        <charset val="128"/>
      </rPr>
      <t>・</t>
    </r>
    <r>
      <rPr>
        <sz val="12"/>
        <rFont val="Arial"/>
        <family val="2"/>
      </rPr>
      <t>Session time-outs shall be implemented for important systems
[Applies to]
External public systems, important internal systems</t>
    </r>
    <phoneticPr fontId="8"/>
  </si>
  <si>
    <r>
      <t xml:space="preserve">[Implementation examples]
</t>
    </r>
    <r>
      <rPr>
        <sz val="12"/>
        <rFont val="Meiryo UI"/>
        <family val="3"/>
        <charset val="128"/>
      </rPr>
      <t>・</t>
    </r>
    <r>
      <rPr>
        <sz val="12"/>
        <rFont val="Arial"/>
        <family val="2"/>
      </rPr>
      <t xml:space="preserve">For systems that handle personal information, session time-out is set to five minutes
</t>
    </r>
    <r>
      <rPr>
        <sz val="12"/>
        <rFont val="Meiryo UI"/>
        <family val="3"/>
        <charset val="128"/>
      </rPr>
      <t>・</t>
    </r>
    <r>
      <rPr>
        <sz val="12"/>
        <rFont val="Arial"/>
        <family val="2"/>
      </rPr>
      <t>For network devices, session time-out is set to five minutes</t>
    </r>
  </si>
  <si>
    <t>Monitoring of authentication logs is implemented</t>
  </si>
  <si>
    <r>
      <t xml:space="preserve">[Rule(s)]
</t>
    </r>
    <r>
      <rPr>
        <sz val="12"/>
        <rFont val="Meiryo UI"/>
        <family val="3"/>
        <charset val="128"/>
      </rPr>
      <t>・</t>
    </r>
    <r>
      <rPr>
        <sz val="12"/>
        <rFont val="Arial"/>
        <family val="2"/>
      </rPr>
      <t xml:space="preserve">Monitoring of authentication logs shall be implemented and it shall be possible to detect suspicious authentication
[Applies to]
</t>
    </r>
    <r>
      <rPr>
        <sz val="12"/>
        <rFont val="Meiryo UI"/>
        <family val="3"/>
        <charset val="128"/>
      </rPr>
      <t>・</t>
    </r>
    <r>
      <rPr>
        <sz val="12"/>
        <rFont val="Arial"/>
        <family val="2"/>
      </rPr>
      <t xml:space="preserve">PCs, server authentication logs, database access logs for important systems
[Frequency]
</t>
    </r>
    <r>
      <rPr>
        <sz val="12"/>
        <rFont val="Meiryo UI"/>
        <family val="3"/>
        <charset val="128"/>
      </rPr>
      <t>・</t>
    </r>
    <r>
      <rPr>
        <sz val="12"/>
        <rFont val="Arial"/>
        <family val="2"/>
      </rPr>
      <t>Once or more a month</t>
    </r>
    <phoneticPr fontId="8"/>
  </si>
  <si>
    <r>
      <t xml:space="preserve">[Practical examples]
</t>
    </r>
    <r>
      <rPr>
        <sz val="12"/>
        <rFont val="Meiryo UI"/>
        <family val="3"/>
        <charset val="128"/>
      </rPr>
      <t>・</t>
    </r>
    <r>
      <rPr>
        <sz val="12"/>
        <rFont val="Arial"/>
        <family val="2"/>
      </rPr>
      <t xml:space="preserve">Real-time monitoring of directory service authentication logs to detect suspicious authentication
</t>
    </r>
    <r>
      <rPr>
        <sz val="12"/>
        <rFont val="Meiryo UI"/>
        <family val="3"/>
        <charset val="128"/>
      </rPr>
      <t>・</t>
    </r>
    <r>
      <rPr>
        <sz val="12"/>
        <rFont val="Arial"/>
        <family val="2"/>
      </rPr>
      <t>Database access logs are checked once a month to check for suspicious logs</t>
    </r>
  </si>
  <si>
    <t>19 Applying patches and updates</t>
    <phoneticPr fontId="8"/>
  </si>
  <si>
    <t>Reduce the risk of unauthorized access and malware infection</t>
  </si>
  <si>
    <t>Avoid using devices, operating systems, and software that is no longer supported</t>
  </si>
  <si>
    <t>The use of operating systems and software that is no longer supported is avoided</t>
  </si>
  <si>
    <r>
      <t xml:space="preserve">[Rule(s)]
</t>
    </r>
    <r>
      <rPr>
        <sz val="12"/>
        <rFont val="Meiryo UI"/>
        <family val="3"/>
        <charset val="128"/>
      </rPr>
      <t>・</t>
    </r>
    <r>
      <rPr>
        <sz val="12"/>
        <rFont val="Arial"/>
        <family val="2"/>
      </rPr>
      <t xml:space="preserve">Supported OS and software shall be used
</t>
    </r>
    <r>
      <rPr>
        <sz val="12"/>
        <rFont val="Meiryo UI"/>
        <family val="3"/>
        <charset val="128"/>
      </rPr>
      <t>・</t>
    </r>
    <r>
      <rPr>
        <sz val="12"/>
        <rFont val="Arial"/>
        <family val="2"/>
      </rPr>
      <t>If an OS or software that is not supported must be used, reduce the risk of vulnerabilities being exploited as practicable as possible
[Applies to]
-OS, browser, office software for company-supplied PCs
-Server OS, middleware
-OS and applications for company-supplied smart devices
-OS and firmware of network devices in contact with the internet</t>
    </r>
    <phoneticPr fontId="8"/>
  </si>
  <si>
    <r>
      <t xml:space="preserve">[Practical examples]
</t>
    </r>
    <r>
      <rPr>
        <sz val="12"/>
        <rFont val="Meiryo UI"/>
        <family val="3"/>
        <charset val="128"/>
      </rPr>
      <t>・</t>
    </r>
    <r>
      <rPr>
        <sz val="12"/>
        <rFont val="Arial"/>
        <family val="2"/>
      </rPr>
      <t xml:space="preserve">Software inventories are taken with asset management software
</t>
    </r>
    <r>
      <rPr>
        <sz val="12"/>
        <rFont val="Meiryo UI"/>
        <family val="3"/>
        <charset val="128"/>
      </rPr>
      <t>・</t>
    </r>
    <r>
      <rPr>
        <sz val="12"/>
        <rFont val="Arial"/>
        <family val="2"/>
      </rPr>
      <t xml:space="preserve">Support information is regularly checked by software/version, and version upgrades or device replacement plans are considered from one year before the end of support
</t>
    </r>
    <r>
      <rPr>
        <sz val="12"/>
        <rFont val="Meiryo UI"/>
        <family val="3"/>
        <charset val="128"/>
      </rPr>
      <t>・</t>
    </r>
    <r>
      <rPr>
        <sz val="12"/>
        <rFont val="Arial"/>
        <family val="2"/>
      </rPr>
      <t>If updating is not possible, control software is installed so that only the specified applications can be operated (whitelist control)</t>
    </r>
  </si>
  <si>
    <t>CPS.RA-1
CPS.RA-2
CPS.MA-1
CPS.DS-10
CPS.AE-3</t>
  </si>
  <si>
    <t>19 Applying patches and updates</t>
  </si>
  <si>
    <t>Implement measures to prevent unauthorized access using vulnerabilities</t>
  </si>
  <si>
    <t>Security patches and updates are properly applied for information systems, IT equipment/devices, and software</t>
  </si>
  <si>
    <r>
      <t xml:space="preserve">[Rule(s)]
</t>
    </r>
    <r>
      <rPr>
        <sz val="12"/>
        <rFont val="Meiryo UI"/>
        <family val="3"/>
        <charset val="128"/>
      </rPr>
      <t>・</t>
    </r>
    <r>
      <rPr>
        <sz val="12"/>
        <rFont val="Arial"/>
        <family val="2"/>
      </rPr>
      <t xml:space="preserve">The applying of security patches and updates shall have defined rules and deadlines
</t>
    </r>
    <r>
      <rPr>
        <sz val="12"/>
        <rFont val="Meiryo UI"/>
        <family val="3"/>
        <charset val="128"/>
      </rPr>
      <t>・</t>
    </r>
    <r>
      <rPr>
        <sz val="12"/>
        <rFont val="Arial"/>
        <family val="2"/>
      </rPr>
      <t xml:space="preserve">If they cannot be applied for an unavoidable reason, record the reason why it cannot be applied
[Applies to]
</t>
    </r>
    <r>
      <rPr>
        <sz val="12"/>
        <rFont val="Meiryo UI"/>
        <family val="3"/>
        <charset val="128"/>
      </rPr>
      <t>・</t>
    </r>
    <r>
      <rPr>
        <sz val="12"/>
        <rFont val="Arial"/>
        <family val="2"/>
      </rPr>
      <t>PCs, smartphones, tablets, servers, network devices, software, etc.
-OS, browser, office software for company-supplied client PCs
-Server OS, middleware
-OS and applications for company-supplied smart devices
-OS and firmware of network devices in contact with the internet</t>
    </r>
    <phoneticPr fontId="8"/>
  </si>
  <si>
    <r>
      <t xml:space="preserve">[Examples of application standards]
</t>
    </r>
    <r>
      <rPr>
        <sz val="12"/>
        <rFont val="Meiryo UI"/>
        <family val="3"/>
        <charset val="128"/>
      </rPr>
      <t>・</t>
    </r>
    <r>
      <rPr>
        <sz val="12"/>
        <rFont val="Arial"/>
        <family val="2"/>
      </rPr>
      <t xml:space="preserve">Emergency security patches and updates from Microsoft are applied
</t>
    </r>
    <r>
      <rPr>
        <sz val="12"/>
        <rFont val="Meiryo UI"/>
        <family val="3"/>
        <charset val="128"/>
      </rPr>
      <t>・</t>
    </r>
    <r>
      <rPr>
        <sz val="12"/>
        <rFont val="Arial"/>
        <family val="2"/>
      </rPr>
      <t xml:space="preserve">Windows Updates are applied every month
</t>
    </r>
    <r>
      <rPr>
        <sz val="12"/>
        <rFont val="Meiryo UI"/>
        <family val="3"/>
        <charset val="128"/>
      </rPr>
      <t>・</t>
    </r>
    <r>
      <rPr>
        <sz val="12"/>
        <rFont val="Arial"/>
        <family val="2"/>
      </rPr>
      <t xml:space="preserve">Emergency or critical security patches and updates from IPA and the JPCERT Coordination Center are applied
[Examples of application deadlines]
</t>
    </r>
    <r>
      <rPr>
        <sz val="12"/>
        <rFont val="Meiryo UI"/>
        <family val="3"/>
        <charset val="128"/>
      </rPr>
      <t>・</t>
    </r>
    <r>
      <rPr>
        <sz val="12"/>
        <rFont val="Arial"/>
        <family val="2"/>
      </rPr>
      <t xml:space="preserve">Security patches and updates are applied within one month of being published
</t>
    </r>
    <r>
      <rPr>
        <sz val="12"/>
        <rFont val="Meiryo UI"/>
        <family val="3"/>
        <charset val="128"/>
      </rPr>
      <t>・</t>
    </r>
    <r>
      <rPr>
        <sz val="12"/>
        <rFont val="Arial"/>
        <family val="2"/>
      </rPr>
      <t xml:space="preserve">Emergency security patches and updates are applied within two weeks and critical security patches and updates are applied within one month
</t>
    </r>
    <r>
      <rPr>
        <sz val="12"/>
        <rFont val="Meiryo UI"/>
        <family val="3"/>
        <charset val="128"/>
      </rPr>
      <t>・</t>
    </r>
    <r>
      <rPr>
        <sz val="12"/>
        <rFont val="Arial"/>
        <family val="2"/>
      </rPr>
      <t>Security patches that could not be applied by the deadline are recorded using a management table</t>
    </r>
    <phoneticPr fontId="8"/>
  </si>
  <si>
    <t>A management system and management process has been set in place for vulnerabilities</t>
  </si>
  <si>
    <r>
      <t xml:space="preserve">[Rule(s)]
</t>
    </r>
    <r>
      <rPr>
        <sz val="12"/>
        <rFont val="Meiryo UI"/>
        <family val="3"/>
        <charset val="128"/>
      </rPr>
      <t>・</t>
    </r>
    <r>
      <rPr>
        <sz val="12"/>
        <rFont val="Arial"/>
        <family val="2"/>
      </rPr>
      <t xml:space="preserve">The roles and responsibilities of the departments in charge from collecting vulnerability information to responding shall be clarified
</t>
    </r>
    <r>
      <rPr>
        <sz val="12"/>
        <rFont val="Meiryo UI"/>
        <family val="3"/>
        <charset val="128"/>
      </rPr>
      <t>・</t>
    </r>
    <r>
      <rPr>
        <sz val="12"/>
        <rFont val="Arial"/>
        <family val="2"/>
      </rPr>
      <t xml:space="preserve">The sources, tools, and frequency for collecting vulnerability/threat information shall be defined
</t>
    </r>
    <r>
      <rPr>
        <sz val="12"/>
        <rFont val="Meiryo UI"/>
        <family val="3"/>
        <charset val="128"/>
      </rPr>
      <t>・</t>
    </r>
    <r>
      <rPr>
        <sz val="12"/>
        <rFont val="Arial"/>
        <family val="2"/>
      </rPr>
      <t xml:space="preserve">Criteria and procedures for determining the necessity of responding to the collected information shall be defined
</t>
    </r>
    <r>
      <rPr>
        <sz val="12"/>
        <rFont val="Meiryo UI"/>
        <family val="3"/>
        <charset val="128"/>
      </rPr>
      <t>・</t>
    </r>
    <r>
      <rPr>
        <sz val="12"/>
        <rFont val="Arial"/>
        <family val="2"/>
      </rPr>
      <t>Correspondence history shall be recorded and checked monthly</t>
    </r>
    <phoneticPr fontId="8"/>
  </si>
  <si>
    <r>
      <t xml:space="preserve">[Practical examples]
</t>
    </r>
    <r>
      <rPr>
        <sz val="12"/>
        <rFont val="Meiryo UI"/>
        <family val="3"/>
        <charset val="128"/>
      </rPr>
      <t>・</t>
    </r>
    <r>
      <rPr>
        <sz val="12"/>
        <rFont val="Arial"/>
        <family val="2"/>
      </rPr>
      <t xml:space="preserve">The information system department occasionally collects information from IPA, JPCERT, etc.
</t>
    </r>
    <r>
      <rPr>
        <sz val="12"/>
        <rFont val="Meiryo UI"/>
        <family val="3"/>
        <charset val="128"/>
      </rPr>
      <t>・</t>
    </r>
    <r>
      <rPr>
        <sz val="12"/>
        <rFont val="Arial"/>
        <family val="2"/>
      </rPr>
      <t xml:space="preserve">Regular reports from the SOC service for dealing with vulnerabilities are checked in order to confirm that there are no vulnerabilities in the company's own internal systems
</t>
    </r>
    <r>
      <rPr>
        <sz val="12"/>
        <rFont val="Meiryo UI"/>
        <family val="3"/>
        <charset val="128"/>
      </rPr>
      <t>・</t>
    </r>
    <r>
      <rPr>
        <sz val="12"/>
        <rFont val="Arial"/>
        <family val="2"/>
      </rPr>
      <t xml:space="preserve">If there is an applicable vulnerability, a meeting is held to decide on countermeasures
</t>
    </r>
    <r>
      <rPr>
        <sz val="12"/>
        <rFont val="Meiryo UI"/>
        <family val="3"/>
        <charset val="128"/>
      </rPr>
      <t>・</t>
    </r>
    <r>
      <rPr>
        <sz val="12"/>
        <rFont val="Arial"/>
        <family val="2"/>
      </rPr>
      <t xml:space="preserve">For applicable vulnerabilities, the urgency and their impact on systems and business are checked, and measures are implemented within a maximum of two months
</t>
    </r>
    <r>
      <rPr>
        <sz val="12"/>
        <rFont val="Meiryo UI"/>
        <family val="3"/>
        <charset val="128"/>
      </rPr>
      <t>・</t>
    </r>
    <r>
      <rPr>
        <sz val="12"/>
        <rFont val="Arial"/>
        <family val="2"/>
      </rPr>
      <t xml:space="preserve">A system is in place for implementing measures according to the degree of urgency
</t>
    </r>
    <r>
      <rPr>
        <sz val="12"/>
        <rFont val="Meiryo UI"/>
        <family val="3"/>
        <charset val="128"/>
      </rPr>
      <t>・</t>
    </r>
    <r>
      <rPr>
        <sz val="12"/>
        <rFont val="Arial"/>
        <family val="2"/>
      </rPr>
      <t>Countermeasure statuses are recorded and checked once a month</t>
    </r>
  </si>
  <si>
    <t>For servers that are open outside of the company, vulnerability diagnoses before and after production are carried out, and measures are taken against identified vulnerabilities</t>
  </si>
  <si>
    <r>
      <t xml:space="preserve">[Rule(s)]
</t>
    </r>
    <r>
      <rPr>
        <sz val="12"/>
        <rFont val="Meiryo UI"/>
        <family val="3"/>
        <charset val="128"/>
      </rPr>
      <t>・</t>
    </r>
    <r>
      <rPr>
        <sz val="12"/>
        <rFont val="Arial"/>
        <family val="2"/>
      </rPr>
      <t xml:space="preserve">Platform vulnerabilities shall be diagnosed
</t>
    </r>
    <r>
      <rPr>
        <sz val="12"/>
        <rFont val="Meiryo UI"/>
        <family val="3"/>
        <charset val="128"/>
      </rPr>
      <t>・</t>
    </r>
    <r>
      <rPr>
        <sz val="12"/>
        <rFont val="Arial"/>
        <family val="2"/>
      </rPr>
      <t xml:space="preserve">The rules and lead time for determining the necessity of dealing with vulnerabilities shall be defined
</t>
    </r>
    <r>
      <rPr>
        <sz val="12"/>
        <rFont val="Meiryo UI"/>
        <family val="3"/>
        <charset val="128"/>
      </rPr>
      <t>・</t>
    </r>
    <r>
      <rPr>
        <sz val="12"/>
        <rFont val="Arial"/>
        <family val="2"/>
      </rPr>
      <t>Diagnosis and response results shall be stored 
[Applies to]
-External public server OS, middleware
[Diagnosis frequency]
-Before production: One or more times
-After production: Twice a year and when a major system change takes place
-When a high-impact vulnerability is made public</t>
    </r>
    <phoneticPr fontId="8"/>
  </si>
  <si>
    <r>
      <t xml:space="preserve">[Practical examples]
</t>
    </r>
    <r>
      <rPr>
        <sz val="12"/>
        <rFont val="Meiryo UI"/>
        <family val="3"/>
        <charset val="128"/>
      </rPr>
      <t>・</t>
    </r>
    <r>
      <rPr>
        <sz val="12"/>
        <rFont val="Arial"/>
        <family val="2"/>
      </rPr>
      <t xml:space="preserve">Regular diagnoses using external services are carried out
</t>
    </r>
    <r>
      <rPr>
        <sz val="12"/>
        <rFont val="Meiryo UI"/>
        <family val="3"/>
        <charset val="128"/>
      </rPr>
      <t>・</t>
    </r>
    <r>
      <rPr>
        <sz val="12"/>
        <rFont val="Arial"/>
        <family val="2"/>
      </rPr>
      <t xml:space="preserve">When a major change such as system modification is carried out, a special vulnerability diagnosis is carried out
</t>
    </r>
    <r>
      <rPr>
        <sz val="12"/>
        <rFont val="Meiryo UI"/>
        <family val="3"/>
        <charset val="128"/>
      </rPr>
      <t>・</t>
    </r>
    <r>
      <rPr>
        <sz val="12"/>
        <rFont val="Arial"/>
        <family val="2"/>
      </rPr>
      <t xml:space="preserve">Response schedules are drafted according to the urgency of the diagnosis results, countermeasures are implemented, and an examination is performed post-implementation
</t>
    </r>
    <r>
      <rPr>
        <sz val="12"/>
        <rFont val="Meiryo UI"/>
        <family val="3"/>
        <charset val="128"/>
      </rPr>
      <t>・</t>
    </r>
    <r>
      <rPr>
        <sz val="12"/>
        <rFont val="Arial"/>
        <family val="2"/>
      </rPr>
      <t xml:space="preserve">An appliance with a vulnerability inspection service is introduced, and server diagnoses are carried out
</t>
    </r>
    <r>
      <rPr>
        <sz val="12"/>
        <rFont val="Meiryo UI"/>
        <family val="3"/>
        <charset val="128"/>
      </rPr>
      <t>・</t>
    </r>
    <r>
      <rPr>
        <sz val="12"/>
        <rFont val="Arial"/>
        <family val="2"/>
      </rPr>
      <t>Depending on the business impact, discovered vulnerabilities are addressed within one month</t>
    </r>
  </si>
  <si>
    <t>For in-house servers, vulnerability diagnoses before and after production are carried out, and measures are taken against vulnerabilities</t>
  </si>
  <si>
    <r>
      <t xml:space="preserve">[Rule(s)]
</t>
    </r>
    <r>
      <rPr>
        <sz val="12"/>
        <rFont val="Meiryo UI"/>
        <family val="3"/>
        <charset val="128"/>
      </rPr>
      <t>・</t>
    </r>
    <r>
      <rPr>
        <sz val="12"/>
        <rFont val="Arial"/>
        <family val="2"/>
      </rPr>
      <t xml:space="preserve">Platform vulnerabilities shall be diagnosed
</t>
    </r>
    <r>
      <rPr>
        <sz val="12"/>
        <rFont val="Meiryo UI"/>
        <family val="3"/>
        <charset val="128"/>
      </rPr>
      <t>・</t>
    </r>
    <r>
      <rPr>
        <sz val="12"/>
        <rFont val="Arial"/>
        <family val="2"/>
      </rPr>
      <t xml:space="preserve">The rules and lead time for determining the necessity of dealing with vulnerabilities shall be defined
</t>
    </r>
    <r>
      <rPr>
        <sz val="12"/>
        <rFont val="Meiryo UI"/>
        <family val="3"/>
        <charset val="128"/>
      </rPr>
      <t>・</t>
    </r>
    <r>
      <rPr>
        <sz val="12"/>
        <rFont val="Arial"/>
        <family val="2"/>
      </rPr>
      <t>Diagnosis and response results shall be stored 
[Applies to]
-Important internal server OS, middleware
[Diagnosis frequency]
-Before production: One or more times
-After production: Once a year and when a major system change takes place</t>
    </r>
    <phoneticPr fontId="8"/>
  </si>
  <si>
    <t>Application vulnerability diagnoses are carried out for web applications published on the internet</t>
    <phoneticPr fontId="8"/>
  </si>
  <si>
    <r>
      <t xml:space="preserve">[Rule(s)]
</t>
    </r>
    <r>
      <rPr>
        <sz val="12"/>
        <rFont val="Meiryo UI"/>
        <family val="3"/>
        <charset val="128"/>
      </rPr>
      <t>・</t>
    </r>
    <r>
      <rPr>
        <sz val="12"/>
        <rFont val="Arial"/>
        <family val="2"/>
      </rPr>
      <t xml:space="preserve">Web application vulnerabilities shall be diagnosed
</t>
    </r>
    <r>
      <rPr>
        <sz val="12"/>
        <rFont val="Meiryo UI"/>
        <family val="3"/>
        <charset val="128"/>
      </rPr>
      <t>・</t>
    </r>
    <r>
      <rPr>
        <sz val="12"/>
        <rFont val="Arial"/>
        <family val="2"/>
      </rPr>
      <t xml:space="preserve">The rules and lead time for determining the necessity of dealing with vulnerabilities shall be defined
</t>
    </r>
    <r>
      <rPr>
        <sz val="12"/>
        <rFont val="Meiryo UI"/>
        <family val="3"/>
        <charset val="128"/>
      </rPr>
      <t>・</t>
    </r>
    <r>
      <rPr>
        <sz val="12"/>
        <rFont val="Arial"/>
        <family val="2"/>
      </rPr>
      <t>Diagnosis and response results shall be stored 
[Applies to]
-Important external public web applications
[Diagnosis frequency]
-Before production: One or more times
-After production: When a major application change takes place</t>
    </r>
    <phoneticPr fontId="8"/>
  </si>
  <si>
    <r>
      <t xml:space="preserve">[Practical examples]
</t>
    </r>
    <r>
      <rPr>
        <sz val="12"/>
        <rFont val="Meiryo UI"/>
        <family val="3"/>
        <charset val="128"/>
      </rPr>
      <t>・</t>
    </r>
    <r>
      <rPr>
        <sz val="12"/>
        <rFont val="Arial"/>
        <family val="2"/>
      </rPr>
      <t xml:space="preserve">Regular diagnoses using external services are carried out
</t>
    </r>
    <r>
      <rPr>
        <sz val="12"/>
        <rFont val="Meiryo UI"/>
        <family val="3"/>
        <charset val="128"/>
      </rPr>
      <t>・</t>
    </r>
    <r>
      <rPr>
        <sz val="12"/>
        <rFont val="Arial"/>
        <family val="2"/>
      </rPr>
      <t xml:space="preserve">When a major change such as system modification is carried out, a special vulnerability diagnosis is carried out
</t>
    </r>
    <r>
      <rPr>
        <sz val="12"/>
        <rFont val="Meiryo UI"/>
        <family val="3"/>
        <charset val="128"/>
      </rPr>
      <t>・</t>
    </r>
    <r>
      <rPr>
        <sz val="12"/>
        <rFont val="Arial"/>
        <family val="2"/>
      </rPr>
      <t xml:space="preserve">Response schedules are drafted according to the urgency of the diagnosis results, countermeasures are implemented, and an examination is performed post-implementation
</t>
    </r>
    <r>
      <rPr>
        <sz val="12"/>
        <rFont val="Meiryo UI"/>
        <family val="3"/>
        <charset val="128"/>
      </rPr>
      <t>・</t>
    </r>
    <r>
      <rPr>
        <sz val="12"/>
        <rFont val="Arial"/>
        <family val="2"/>
      </rPr>
      <t xml:space="preserve">An appliance with a vulnerability inspection service is introduced, and web application diagnoses are carried out
</t>
    </r>
    <r>
      <rPr>
        <sz val="12"/>
        <rFont val="Meiryo UI"/>
        <family val="3"/>
        <charset val="128"/>
      </rPr>
      <t>・</t>
    </r>
    <r>
      <rPr>
        <sz val="12"/>
        <rFont val="Arial"/>
        <family val="2"/>
      </rPr>
      <t>Depending on the business impact, discovered vulnerabilities are addressed within one month</t>
    </r>
  </si>
  <si>
    <t>20 Data protection</t>
    <phoneticPr fontId="8"/>
  </si>
  <si>
    <t>The data of information systems and IT equipment/devices is being protected</t>
  </si>
  <si>
    <t>The data of IT equipment/devices and information systems is properly encrypted</t>
  </si>
  <si>
    <r>
      <t xml:space="preserve">[Rule(s)]
</t>
    </r>
    <r>
      <rPr>
        <sz val="12"/>
        <rFont val="Meiryo UI"/>
        <family val="3"/>
        <charset val="128"/>
      </rPr>
      <t>・</t>
    </r>
    <r>
      <rPr>
        <sz val="12"/>
        <rFont val="Arial"/>
        <family val="2"/>
      </rPr>
      <t xml:space="preserve">Data on personal computers and storage media taken outside the company shall be encrypted
</t>
    </r>
    <r>
      <rPr>
        <sz val="12"/>
        <rFont val="Meiryo UI"/>
        <family val="3"/>
        <charset val="128"/>
      </rPr>
      <t>・</t>
    </r>
    <r>
      <rPr>
        <sz val="12"/>
        <rFont val="Arial"/>
        <family val="2"/>
      </rPr>
      <t>The databases for important systems shall be encrypted</t>
    </r>
    <phoneticPr fontId="8"/>
  </si>
  <si>
    <r>
      <t xml:space="preserve">[Encryption examples]
</t>
    </r>
    <r>
      <rPr>
        <sz val="12"/>
        <rFont val="Meiryo UI"/>
        <family val="3"/>
        <charset val="128"/>
      </rPr>
      <t>・</t>
    </r>
    <r>
      <rPr>
        <sz val="12"/>
        <rFont val="Arial"/>
        <family val="2"/>
      </rPr>
      <t xml:space="preserve">PCs, storage media
-Encrypting with file encryption tools
-Encrypting using OS functions
</t>
    </r>
    <r>
      <rPr>
        <sz val="12"/>
        <rFont val="Meiryo UI"/>
        <family val="3"/>
        <charset val="128"/>
      </rPr>
      <t>・</t>
    </r>
    <r>
      <rPr>
        <sz val="12"/>
        <rFont val="Arial"/>
        <family val="2"/>
      </rPr>
      <t>Databases
-Encrypting using applications (encrypting before database storage)
-The storage itself is encrypted (automatic encryption when writing data)
-Encryption by database function (encryption when data is put in or taken out)</t>
    </r>
  </si>
  <si>
    <t>CPS.RA-2
CPS.MA-1
CPS.DS-1
CPS.DS-2</t>
  </si>
  <si>
    <t>20 Data protection</t>
  </si>
  <si>
    <t>Data received from the outside is confirmed safe</t>
  </si>
  <si>
    <r>
      <t xml:space="preserve">[Rule(s)]
</t>
    </r>
    <r>
      <rPr>
        <sz val="12"/>
        <rFont val="Meiryo UI"/>
        <family val="3"/>
        <charset val="128"/>
      </rPr>
      <t>・</t>
    </r>
    <r>
      <rPr>
        <sz val="12"/>
        <rFont val="Arial"/>
        <family val="2"/>
      </rPr>
      <t xml:space="preserve">Real-time scans using anti-virus software shall be implemented
</t>
    </r>
    <r>
      <rPr>
        <sz val="12"/>
        <rFont val="Meiryo UI"/>
        <family val="3"/>
        <charset val="128"/>
      </rPr>
      <t>・</t>
    </r>
    <r>
      <rPr>
        <sz val="12"/>
        <rFont val="Arial"/>
        <family val="2"/>
      </rPr>
      <t xml:space="preserve">A system shall be introduced for checking the safety of files received from the outside in a secure virtual environment
</t>
    </r>
    <phoneticPr fontId="8"/>
  </si>
  <si>
    <r>
      <t xml:space="preserve">[Safety confirmation examples]
</t>
    </r>
    <r>
      <rPr>
        <sz val="12"/>
        <rFont val="Meiryo UI"/>
        <family val="3"/>
        <charset val="128"/>
      </rPr>
      <t>・</t>
    </r>
    <r>
      <rPr>
        <sz val="12"/>
        <rFont val="Arial"/>
        <family val="2"/>
      </rPr>
      <t xml:space="preserve">Real-time scans are implemented using anti-virus software
</t>
    </r>
    <r>
      <rPr>
        <sz val="12"/>
        <rFont val="Meiryo UI"/>
        <family val="3"/>
        <charset val="128"/>
      </rPr>
      <t>・</t>
    </r>
    <r>
      <rPr>
        <sz val="12"/>
        <rFont val="Arial"/>
        <family val="2"/>
      </rPr>
      <t xml:space="preserve">Programs are first run in virtual sandbox environments to see if they behave suspiciously
</t>
    </r>
    <r>
      <rPr>
        <sz val="12"/>
        <rFont val="Meiryo UI"/>
        <family val="3"/>
        <charset val="128"/>
      </rPr>
      <t>・</t>
    </r>
    <r>
      <rPr>
        <sz val="12"/>
        <rFont val="Arial"/>
        <family val="2"/>
      </rPr>
      <t>Suspicious behavior is detected and handled in real time using EDR (Endpoint Detection and Response)</t>
    </r>
  </si>
  <si>
    <t>21 Office tool-related</t>
    <phoneticPr fontId="8"/>
  </si>
  <si>
    <t>Measures are implemented to prevent information leakage due to email transmission</t>
  </si>
  <si>
    <t xml:space="preserve">
[Rule(s)]
When sending confidential information by email, measures shall be implemented to prevent information leakage</t>
    <phoneticPr fontId="8"/>
  </si>
  <si>
    <r>
      <t xml:space="preserve">[Example measures]
</t>
    </r>
    <r>
      <rPr>
        <sz val="12"/>
        <rFont val="Meiryo UI"/>
        <family val="3"/>
        <charset val="128"/>
      </rPr>
      <t>・</t>
    </r>
    <r>
      <rPr>
        <sz val="12"/>
        <rFont val="Arial"/>
        <family val="2"/>
      </rPr>
      <t xml:space="preserve">There are notes describing that forwarding is prohibited, etc.
</t>
    </r>
    <r>
      <rPr>
        <sz val="12"/>
        <rFont val="Meiryo UI"/>
        <family val="3"/>
        <charset val="128"/>
      </rPr>
      <t>・</t>
    </r>
    <r>
      <rPr>
        <sz val="12"/>
        <rFont val="Arial"/>
        <family val="2"/>
      </rPr>
      <t xml:space="preserve">The addresses of bosses, etc., are CC'ed in emails
</t>
    </r>
    <r>
      <rPr>
        <sz val="12"/>
        <rFont val="Meiryo UI"/>
        <family val="3"/>
        <charset val="128"/>
      </rPr>
      <t>・</t>
    </r>
    <r>
      <rPr>
        <sz val="12"/>
        <rFont val="Arial"/>
        <family val="2"/>
      </rPr>
      <t xml:space="preserve">Emails are sent after receiving approval from a boss
</t>
    </r>
    <r>
      <rPr>
        <sz val="12"/>
        <rFont val="Meiryo UI"/>
        <family val="3"/>
        <charset val="128"/>
      </rPr>
      <t>・</t>
    </r>
    <r>
      <rPr>
        <sz val="12"/>
        <rFont val="Arial"/>
        <family val="2"/>
      </rPr>
      <t xml:space="preserve">There is encryption or passwords are given for attached files
</t>
    </r>
    <r>
      <rPr>
        <sz val="12"/>
        <rFont val="Meiryo UI"/>
        <family val="3"/>
        <charset val="128"/>
      </rPr>
      <t>・</t>
    </r>
    <r>
      <rPr>
        <sz val="12"/>
        <rFont val="Arial"/>
        <family val="2"/>
      </rPr>
      <t xml:space="preserve">For confidential information, there is encryption or passwords are given for attached files, even within the company
</t>
    </r>
    <r>
      <rPr>
        <sz val="12"/>
        <rFont val="Meiryo UI"/>
        <family val="3"/>
        <charset val="128"/>
      </rPr>
      <t>・</t>
    </r>
    <r>
      <rPr>
        <sz val="12"/>
        <rFont val="Arial"/>
        <family val="2"/>
      </rPr>
      <t xml:space="preserve">The sending of emails to external mailing lists is prohibited
</t>
    </r>
    <r>
      <rPr>
        <sz val="12"/>
        <rFont val="Meiryo UI"/>
        <family val="3"/>
        <charset val="128"/>
      </rPr>
      <t>・</t>
    </r>
    <r>
      <rPr>
        <sz val="12"/>
        <rFont val="Arial"/>
        <family val="2"/>
      </rPr>
      <t xml:space="preserve">If there is a prohibited word in the email, the system blocks transmission and it cannot be sent
</t>
    </r>
    <r>
      <rPr>
        <sz val="12"/>
        <rFont val="Meiryo UI"/>
        <family val="3"/>
        <charset val="128"/>
      </rPr>
      <t>・</t>
    </r>
    <r>
      <rPr>
        <sz val="12"/>
        <rFont val="Arial"/>
        <family val="2"/>
      </rPr>
      <t xml:space="preserve">Encrypted communication using TLS is used to the greatest extent possible
</t>
    </r>
    <r>
      <rPr>
        <sz val="12"/>
        <rFont val="Meiryo UI"/>
        <family val="3"/>
        <charset val="128"/>
      </rPr>
      <t>・</t>
    </r>
    <r>
      <rPr>
        <sz val="12"/>
        <rFont val="Arial"/>
        <family val="2"/>
      </rPr>
      <t>Including confidential information in the body of the email is prohibited</t>
    </r>
  </si>
  <si>
    <t>CPS.RA-2
CPS.MA-1</t>
  </si>
  <si>
    <t>21 Office tool-related</t>
  </si>
  <si>
    <r>
      <t>Measures are implemented to prevent erroneous email transmission</t>
    </r>
    <r>
      <rPr>
        <b/>
        <sz val="12"/>
        <rFont val="Meiryo UI"/>
        <family val="3"/>
        <charset val="128"/>
      </rPr>
      <t>　</t>
    </r>
  </si>
  <si>
    <t xml:space="preserve">[Rule(s)]
Measures shall be implemented to prevent erroneous email transmission
[Applies to]
-Mail sent to addresses outside of the company
</t>
    <phoneticPr fontId="8"/>
  </si>
  <si>
    <r>
      <t xml:space="preserve">[Example measures]
</t>
    </r>
    <r>
      <rPr>
        <sz val="12"/>
        <rFont val="Meiryo UI"/>
        <family val="3"/>
        <charset val="128"/>
      </rPr>
      <t>・</t>
    </r>
    <r>
      <rPr>
        <sz val="12"/>
        <rFont val="Arial"/>
        <family val="2"/>
      </rPr>
      <t xml:space="preserve">Enlightenment activities are carried out (at least once a year) and including developing incident case examples and warning employees
</t>
    </r>
    <r>
      <rPr>
        <sz val="12"/>
        <rFont val="Meiryo UI"/>
        <family val="3"/>
        <charset val="128"/>
      </rPr>
      <t>・</t>
    </r>
    <r>
      <rPr>
        <sz val="12"/>
        <rFont val="Arial"/>
        <family val="2"/>
      </rPr>
      <t xml:space="preserve">Emails are sent after receiving approval from a boss
</t>
    </r>
    <r>
      <rPr>
        <sz val="12"/>
        <rFont val="Meiryo UI"/>
        <family val="3"/>
        <charset val="128"/>
      </rPr>
      <t>・</t>
    </r>
    <r>
      <rPr>
        <sz val="12"/>
        <rFont val="Arial"/>
        <family val="2"/>
      </rPr>
      <t xml:space="preserve">Measures are being taken to prevent destination mistakes through email software settings
</t>
    </r>
    <r>
      <rPr>
        <sz val="12"/>
        <rFont val="Meiryo UI"/>
        <family val="3"/>
        <charset val="128"/>
      </rPr>
      <t>・</t>
    </r>
    <r>
      <rPr>
        <sz val="12"/>
        <rFont val="Arial"/>
        <family val="2"/>
      </rPr>
      <t xml:space="preserve">A system has been introduced which prompts for confirmation before sending
</t>
    </r>
    <r>
      <rPr>
        <sz val="12"/>
        <rFont val="Meiryo UI"/>
        <family val="3"/>
        <charset val="128"/>
      </rPr>
      <t>・</t>
    </r>
    <r>
      <rPr>
        <sz val="12"/>
        <rFont val="Arial"/>
        <family val="2"/>
      </rPr>
      <t>A system has been introduced to suspend email transmission for a certain period of time, allowing transmission to be canceled</t>
    </r>
  </si>
  <si>
    <t>Emails sent outside the company are audited, and users are informed that auditing is taking place as a way to combat internal fraud</t>
  </si>
  <si>
    <t xml:space="preserve">
[Rule(s)]
Implement email auditing and communicate within the organization that auditing is taking place
[Applies to]
-Mail sent outside the company
[Targets for communication]
-Executives, employees, temporary employees, and seconded employees</t>
    <phoneticPr fontId="8"/>
  </si>
  <si>
    <r>
      <t xml:space="preserve">[Example measures]
</t>
    </r>
    <r>
      <rPr>
        <sz val="12"/>
        <rFont val="Meiryo UI"/>
        <family val="3"/>
        <charset val="128"/>
      </rPr>
      <t>・</t>
    </r>
    <r>
      <rPr>
        <sz val="12"/>
        <rFont val="Arial"/>
        <family val="2"/>
      </rPr>
      <t xml:space="preserve">Using the system, bosses can check lists of emails sent outside the company as well as the content of those emails
</t>
    </r>
    <r>
      <rPr>
        <sz val="12"/>
        <rFont val="Meiryo UI"/>
        <family val="3"/>
        <charset val="128"/>
      </rPr>
      <t>・</t>
    </r>
    <r>
      <rPr>
        <sz val="12"/>
        <rFont val="Arial"/>
        <family val="2"/>
      </rPr>
      <t xml:space="preserve">All emails are archived and audits are implemented as necessary
[Examples of communication]
</t>
    </r>
    <r>
      <rPr>
        <sz val="12"/>
        <rFont val="Meiryo UI"/>
        <family val="3"/>
        <charset val="128"/>
      </rPr>
      <t>・</t>
    </r>
    <r>
      <rPr>
        <sz val="12"/>
        <rFont val="Arial"/>
        <family val="2"/>
      </rPr>
      <t>Communication within the organization is carried out for the following regularly or in the event of an incident using the internal electronic bulletin board (portal website)
-All investigations
-Narrowing down targets (keywords, free mail destinations, etc.)
-Investigations by extracting conditions
-Investigations through random sampling</t>
    </r>
  </si>
  <si>
    <t>Prohibitions and restrictions on the use of websites and web applications are clarified and communicated within the organization</t>
  </si>
  <si>
    <t xml:space="preserve">
[Rule(s)]
The following shall be clarified and communicated within the organization:
-Do not post company information on social media without permission
-Do not upload business data to web services without permission
[Targets for communication]
-Executives, employees, temporary employees, and seconded employees
</t>
    <phoneticPr fontId="8"/>
  </si>
  <si>
    <r>
      <t xml:space="preserve">[Example measures]
</t>
    </r>
    <r>
      <rPr>
        <sz val="12"/>
        <rFont val="Meiryo UI"/>
        <family val="3"/>
        <charset val="128"/>
      </rPr>
      <t>・</t>
    </r>
    <r>
      <rPr>
        <sz val="12"/>
        <rFont val="Arial"/>
        <family val="2"/>
      </rPr>
      <t xml:space="preserve">Rules are made regarding the prohibition of posting and storing data to social media or web services without permission
</t>
    </r>
    <r>
      <rPr>
        <sz val="12"/>
        <rFont val="Meiryo UI"/>
        <family val="3"/>
        <charset val="128"/>
      </rPr>
      <t>・</t>
    </r>
    <r>
      <rPr>
        <sz val="12"/>
        <rFont val="Arial"/>
        <family val="2"/>
      </rPr>
      <t xml:space="preserve">When using social media or web services, there is a system that requires application for permission from a superior or the controlling department
[Examples of communication]
</t>
    </r>
    <r>
      <rPr>
        <sz val="12"/>
        <rFont val="Meiryo UI"/>
        <family val="3"/>
        <charset val="128"/>
      </rPr>
      <t>・</t>
    </r>
    <r>
      <rPr>
        <sz val="12"/>
        <rFont val="Arial"/>
        <family val="2"/>
      </rPr>
      <t>Rules are communicated within the organization through postings on the internal electronic bulletin board (portal website), education, etc.</t>
    </r>
  </si>
  <si>
    <t>Establish and disseminate usage rules for sharing files with affiliated companies and business partners (including the use of cloud services)</t>
  </si>
  <si>
    <t xml:space="preserve">
[Rule(s)]
The following shall be clarified and communicated within the organization:
-When sharing files outside the company, share only with trusted parties
-File transfers outside the company using a method that does not leave a transmission history are prohibited
*File sharing: Uploading a file to a specific location and allowing a specific individual to access the file
*File transfer: Sending a file directly to a specific individual
[Targets for communication]
-Executives, employees, temporary employees, and seconded employees
</t>
    <phoneticPr fontId="8"/>
  </si>
  <si>
    <r>
      <t xml:space="preserve">[Example measures]
</t>
    </r>
    <r>
      <rPr>
        <sz val="12"/>
        <rFont val="Meiryo UI"/>
        <family val="3"/>
        <charset val="128"/>
      </rPr>
      <t>・</t>
    </r>
    <r>
      <rPr>
        <sz val="12"/>
        <rFont val="Arial"/>
        <family val="2"/>
      </rPr>
      <t xml:space="preserve">Non-disclosure agreements are entered into with organizations sharing files
</t>
    </r>
    <r>
      <rPr>
        <sz val="12"/>
        <rFont val="Meiryo UI"/>
        <family val="3"/>
        <charset val="128"/>
      </rPr>
      <t>・</t>
    </r>
    <r>
      <rPr>
        <sz val="12"/>
        <rFont val="Arial"/>
        <family val="2"/>
      </rPr>
      <t xml:space="preserve">Member information for collaborating teams is managed and checks are regularly carried out to ensure members are appropriate
</t>
    </r>
    <r>
      <rPr>
        <sz val="12"/>
        <rFont val="Meiryo UI"/>
        <family val="3"/>
        <charset val="128"/>
      </rPr>
      <t>・</t>
    </r>
    <r>
      <rPr>
        <sz val="12"/>
        <rFont val="Arial"/>
        <family val="2"/>
      </rPr>
      <t xml:space="preserve">Rules for file sharing tools are set and usage histories are obtained
</t>
    </r>
    <r>
      <rPr>
        <sz val="12"/>
        <rFont val="Meiryo UI"/>
        <family val="3"/>
        <charset val="128"/>
      </rPr>
      <t>・</t>
    </r>
    <r>
      <rPr>
        <sz val="12"/>
        <rFont val="Arial"/>
        <family val="2"/>
      </rPr>
      <t xml:space="preserve">File transfers/sharing is prohibited in web conferences
</t>
    </r>
    <r>
      <rPr>
        <sz val="12"/>
        <rFont val="Meiryo UI"/>
        <family val="3"/>
        <charset val="128"/>
      </rPr>
      <t>・</t>
    </r>
    <r>
      <rPr>
        <sz val="12"/>
        <rFont val="Arial"/>
        <family val="2"/>
      </rPr>
      <t>Chat tools used are those permitted by the company and the necessary functionality restrictions are implemented</t>
    </r>
  </si>
  <si>
    <t>Quickly ascertain when attacks occur (Detection)</t>
  </si>
  <si>
    <t xml:space="preserve">22 Malware countermeasures
</t>
    <phoneticPr fontId="8"/>
  </si>
  <si>
    <t>Prevent information leakage, unauthorized modifications, and system stoppages due to malware infections</t>
  </si>
  <si>
    <t>Anti-malware measures shall be implemented to quickly detect security abnormalities</t>
  </si>
  <si>
    <t>Software (anti-virus software) is used on computers and servers to detect malware and provide notifications</t>
  </si>
  <si>
    <r>
      <t xml:space="preserve">[Rule(s)]
</t>
    </r>
    <r>
      <rPr>
        <sz val="12"/>
        <rFont val="Meiryo UI"/>
        <family val="3"/>
        <charset val="128"/>
      </rPr>
      <t>・</t>
    </r>
    <r>
      <rPr>
        <sz val="12"/>
        <rFont val="Arial"/>
        <family val="2"/>
      </rPr>
      <t xml:space="preserve">Anti-virus software shall be used on each computer and server
</t>
    </r>
    <r>
      <rPr>
        <sz val="12"/>
        <rFont val="Meiryo UI"/>
        <family val="3"/>
        <charset val="128"/>
      </rPr>
      <t>・</t>
    </r>
    <r>
      <rPr>
        <sz val="12"/>
        <rFont val="Arial"/>
        <family val="2"/>
      </rPr>
      <t xml:space="preserve">Scans shall be performed by specifying scan scopes and frequencies appropriate for the equipment/device
[Applies to]
</t>
    </r>
    <r>
      <rPr>
        <sz val="12"/>
        <rFont val="Meiryo UI"/>
        <family val="3"/>
        <charset val="128"/>
      </rPr>
      <t>・</t>
    </r>
    <r>
      <rPr>
        <sz val="12"/>
        <rFont val="Arial"/>
        <family val="2"/>
      </rPr>
      <t xml:space="preserve">All computers and servers connected to networks
</t>
    </r>
    <phoneticPr fontId="8"/>
  </si>
  <si>
    <r>
      <t xml:space="preserve">[Practical examples]
</t>
    </r>
    <r>
      <rPr>
        <sz val="12"/>
        <rFont val="Meiryo UI"/>
        <family val="3"/>
        <charset val="128"/>
      </rPr>
      <t>・</t>
    </r>
    <r>
      <rPr>
        <sz val="12"/>
        <rFont val="Arial"/>
        <family val="2"/>
      </rPr>
      <t xml:space="preserve">Anti-virus software must be installed on computers and servers connected to networks
</t>
    </r>
    <r>
      <rPr>
        <sz val="12"/>
        <rFont val="Meiryo UI"/>
        <family val="3"/>
        <charset val="128"/>
      </rPr>
      <t>・</t>
    </r>
    <r>
      <rPr>
        <sz val="12"/>
        <rFont val="Arial"/>
        <family val="2"/>
      </rPr>
      <t xml:space="preserve">Deep learning tools have been introduced that utilize big data to analyze based on known patterns, predict unknown patterns, variants, etc., in advance, and improve the accuracy of detection. 
</t>
    </r>
    <r>
      <rPr>
        <sz val="12"/>
        <rFont val="Meiryo UI"/>
        <family val="3"/>
        <charset val="128"/>
      </rPr>
      <t>・</t>
    </r>
    <r>
      <rPr>
        <sz val="12"/>
        <rFont val="Arial"/>
        <family val="2"/>
      </rPr>
      <t xml:space="preserve">Browser security settings need to be set to high. 
</t>
    </r>
    <r>
      <rPr>
        <sz val="12"/>
        <rFont val="Meiryo UI"/>
        <family val="3"/>
        <charset val="128"/>
      </rPr>
      <t>・</t>
    </r>
    <r>
      <rPr>
        <sz val="12"/>
        <rFont val="Arial"/>
        <family val="2"/>
      </rPr>
      <t xml:space="preserve">The operating status of anti-virus software is monitored when the PC is turned on. 
[Practical examples of scanning]
</t>
    </r>
    <r>
      <rPr>
        <sz val="12"/>
        <rFont val="Meiryo UI"/>
        <family val="3"/>
        <charset val="128"/>
      </rPr>
      <t>・</t>
    </r>
    <r>
      <rPr>
        <sz val="12"/>
        <rFont val="Arial"/>
        <family val="2"/>
      </rPr>
      <t xml:space="preserve">Regular scans are scheduled once per day for computers and once per week for servers
</t>
    </r>
    <r>
      <rPr>
        <sz val="12"/>
        <rFont val="Meiryo UI"/>
        <family val="3"/>
        <charset val="128"/>
      </rPr>
      <t>・</t>
    </r>
    <r>
      <rPr>
        <sz val="12"/>
        <rFont val="Arial"/>
        <family val="2"/>
      </rPr>
      <t xml:space="preserve">Real-time scanning is enabled
</t>
    </r>
    <r>
      <rPr>
        <sz val="12"/>
        <rFont val="Meiryo UI"/>
        <family val="3"/>
        <charset val="128"/>
      </rPr>
      <t>・</t>
    </r>
    <r>
      <rPr>
        <sz val="12"/>
        <rFont val="Arial"/>
        <family val="2"/>
      </rPr>
      <t xml:space="preserve">Scan scope is limited to folders identified as having a high risk of infection
[Examples of actions to be taken if the use of anti-virus software is not possible]
</t>
    </r>
    <r>
      <rPr>
        <sz val="12"/>
        <rFont val="Meiryo UI"/>
        <family val="3"/>
        <charset val="128"/>
      </rPr>
      <t>・</t>
    </r>
    <r>
      <rPr>
        <sz val="12"/>
        <rFont val="Arial"/>
        <family val="2"/>
      </rPr>
      <t xml:space="preserve">A USB malware scan tool is used to perform scans once per week
</t>
    </r>
    <r>
      <rPr>
        <sz val="12"/>
        <rFont val="Meiryo UI"/>
        <family val="3"/>
        <charset val="128"/>
      </rPr>
      <t>・</t>
    </r>
    <r>
      <rPr>
        <sz val="12"/>
        <rFont val="Arial"/>
        <family val="2"/>
      </rPr>
      <t>Communications with computers and servers are limited using a firewall</t>
    </r>
    <phoneticPr fontId="8"/>
  </si>
  <si>
    <t>CPS.RP-1
CPS.DP-4</t>
  </si>
  <si>
    <t xml:space="preserve">22 Malware countermeasures
</t>
  </si>
  <si>
    <t>Anti-virus software pattern files are updated regularly</t>
  </si>
  <si>
    <r>
      <t xml:space="preserve">[Applies to]
</t>
    </r>
    <r>
      <rPr>
        <sz val="12"/>
        <rFont val="游ゴシック"/>
        <family val="2"/>
        <charset val="128"/>
      </rPr>
      <t>・</t>
    </r>
    <r>
      <rPr>
        <sz val="12"/>
        <rFont val="Arial"/>
        <family val="2"/>
      </rPr>
      <t xml:space="preserve">Same as No. 136
[Pattern file update frequency]
</t>
    </r>
    <r>
      <rPr>
        <sz val="12"/>
        <rFont val="游ゴシック"/>
        <family val="2"/>
        <charset val="128"/>
      </rPr>
      <t>・</t>
    </r>
    <r>
      <rPr>
        <sz val="12"/>
        <rFont val="Arial"/>
        <family val="2"/>
      </rPr>
      <t>Once or more on days computers/servers are booted and used</t>
    </r>
    <phoneticPr fontId="8"/>
  </si>
  <si>
    <r>
      <t xml:space="preserve">[Practical examples]
</t>
    </r>
    <r>
      <rPr>
        <sz val="12"/>
        <rFont val="Meiryo UI"/>
        <family val="3"/>
        <charset val="128"/>
      </rPr>
      <t>・</t>
    </r>
    <r>
      <rPr>
        <sz val="12"/>
        <rFont val="Arial"/>
        <family val="2"/>
      </rPr>
      <t xml:space="preserve">Anti-virus software pattern files are updated once or more per day
</t>
    </r>
    <r>
      <rPr>
        <sz val="12"/>
        <rFont val="Meiryo UI"/>
        <family val="3"/>
        <charset val="128"/>
      </rPr>
      <t>・</t>
    </r>
    <r>
      <rPr>
        <sz val="12"/>
        <rFont val="Arial"/>
        <family val="2"/>
      </rPr>
      <t xml:space="preserve">Users are taught to update pattern files when restarting work after long holidays
</t>
    </r>
    <r>
      <rPr>
        <sz val="12"/>
        <rFont val="Meiryo UI"/>
        <family val="3"/>
        <charset val="128"/>
      </rPr>
      <t>・</t>
    </r>
    <r>
      <rPr>
        <sz val="12"/>
        <rFont val="Arial"/>
        <family val="2"/>
      </rPr>
      <t xml:space="preserve">Integrated update management on virtual desktop platforms
[Examples of actions to be taken if pattern files cannot be updated]
</t>
    </r>
    <r>
      <rPr>
        <sz val="12"/>
        <rFont val="Meiryo UI"/>
        <family val="3"/>
        <charset val="128"/>
      </rPr>
      <t>・</t>
    </r>
    <r>
      <rPr>
        <sz val="12"/>
        <rFont val="Arial"/>
        <family val="2"/>
      </rPr>
      <t xml:space="preserve">Network connections are established once per week for the purpose of updating pattern files
</t>
    </r>
    <r>
      <rPr>
        <sz val="12"/>
        <rFont val="Meiryo UI"/>
        <family val="3"/>
        <charset val="128"/>
      </rPr>
      <t>・</t>
    </r>
    <r>
      <rPr>
        <sz val="12"/>
        <rFont val="Arial"/>
        <family val="2"/>
      </rPr>
      <t xml:space="preserve">A USB malware scan tool is used to perform scans once per week
</t>
    </r>
    <r>
      <rPr>
        <sz val="12"/>
        <rFont val="Meiryo UI"/>
        <family val="3"/>
        <charset val="128"/>
      </rPr>
      <t>・</t>
    </r>
    <r>
      <rPr>
        <sz val="12"/>
        <rFont val="Arial"/>
        <family val="2"/>
      </rPr>
      <t>Communications with computers and servers is restricted using a firewall</t>
    </r>
  </si>
  <si>
    <t>A behavior tracking system has been introduced that allows for the acquisition of detailed histories at endpoints and remote response after malware infection</t>
  </si>
  <si>
    <r>
      <t xml:space="preserve">[Rule(s)]
</t>
    </r>
    <r>
      <rPr>
        <sz val="12"/>
        <rFont val="Meiryo UI"/>
        <family val="3"/>
        <charset val="128"/>
      </rPr>
      <t>・</t>
    </r>
    <r>
      <rPr>
        <sz val="12"/>
        <rFont val="Arial"/>
        <family val="2"/>
      </rPr>
      <t>An endpoint countermeasure system shall be introduced
[Applies to]
-Company-supplied client PCs
-Servers
[System requirements]
-Can obtain terminal operation history, program execution history, registry change history
-Can remotely investigate terminals
-Can remotely disconnect from the network
-Can recover after infection</t>
    </r>
    <phoneticPr fontId="8"/>
  </si>
  <si>
    <r>
      <t xml:space="preserve">[Example measures]
</t>
    </r>
    <r>
      <rPr>
        <sz val="12"/>
        <rFont val="Meiryo UI"/>
        <family val="3"/>
        <charset val="128"/>
      </rPr>
      <t>・</t>
    </r>
    <r>
      <rPr>
        <sz val="12"/>
        <rFont val="Arial"/>
        <family val="2"/>
      </rPr>
      <t xml:space="preserve">A PC operation log acquisition tool has been introduced
</t>
    </r>
    <r>
      <rPr>
        <sz val="12"/>
        <rFont val="Meiryo UI"/>
        <family val="3"/>
        <charset val="128"/>
      </rPr>
      <t>・</t>
    </r>
    <r>
      <rPr>
        <sz val="12"/>
        <rFont val="Arial"/>
        <family val="2"/>
      </rPr>
      <t>Suspicious behavior is detected and handled in real time using EDR (Endpoint Detection and Response)</t>
    </r>
  </si>
  <si>
    <t>Malware checks are implemented at email gateways to prevent malware infection by email</t>
  </si>
  <si>
    <r>
      <t xml:space="preserve">[Rule(s)]
</t>
    </r>
    <r>
      <rPr>
        <sz val="12"/>
        <rFont val="Meiryo UI"/>
        <family val="3"/>
        <charset val="128"/>
      </rPr>
      <t>・</t>
    </r>
    <r>
      <rPr>
        <sz val="12"/>
        <rFont val="Arial"/>
        <family val="2"/>
      </rPr>
      <t xml:space="preserve">A malware check function shall be introduced at the email gateway
</t>
    </r>
    <phoneticPr fontId="8"/>
  </si>
  <si>
    <r>
      <t xml:space="preserve">[Example measures]
</t>
    </r>
    <r>
      <rPr>
        <sz val="12"/>
        <rFont val="Meiryo UI"/>
        <family val="3"/>
        <charset val="128"/>
      </rPr>
      <t>・</t>
    </r>
    <r>
      <rPr>
        <sz val="12"/>
        <rFont val="Arial"/>
        <family val="2"/>
      </rPr>
      <t xml:space="preserve">A malware check function is introduced on external email service routes
</t>
    </r>
    <r>
      <rPr>
        <sz val="12"/>
        <rFont val="Meiryo UI"/>
        <family val="3"/>
        <charset val="128"/>
      </rPr>
      <t>・</t>
    </r>
    <r>
      <rPr>
        <sz val="12"/>
        <rFont val="Arial"/>
        <family val="2"/>
      </rPr>
      <t xml:space="preserve">An email security system is introduced in-house
</t>
    </r>
    <r>
      <rPr>
        <sz val="12"/>
        <rFont val="Meiryo UI"/>
        <family val="3"/>
        <charset val="128"/>
      </rPr>
      <t>・</t>
    </r>
    <r>
      <rPr>
        <sz val="12"/>
        <rFont val="Arial"/>
        <family val="2"/>
      </rPr>
      <t xml:space="preserve">Email with malware is deleted
</t>
    </r>
    <r>
      <rPr>
        <sz val="12"/>
        <rFont val="Meiryo UI"/>
        <family val="3"/>
        <charset val="128"/>
      </rPr>
      <t>・</t>
    </r>
    <r>
      <rPr>
        <sz val="12"/>
        <rFont val="Arial"/>
        <family val="2"/>
      </rPr>
      <t xml:space="preserve">Spam mail is deleted
</t>
    </r>
    <r>
      <rPr>
        <sz val="12"/>
        <rFont val="Meiryo UI"/>
        <family val="3"/>
        <charset val="128"/>
      </rPr>
      <t>・</t>
    </r>
    <r>
      <rPr>
        <sz val="12"/>
        <rFont val="Arial"/>
        <family val="2"/>
      </rPr>
      <t xml:space="preserve">A special email header is added to suspicious emails
</t>
    </r>
    <r>
      <rPr>
        <sz val="12"/>
        <rFont val="Meiryo UI"/>
        <family val="3"/>
        <charset val="128"/>
      </rPr>
      <t>・</t>
    </r>
    <r>
      <rPr>
        <sz val="12"/>
        <rFont val="Arial"/>
        <family val="2"/>
      </rPr>
      <t xml:space="preserve">Sender domain authentication records (SPF records) are issued (countermeasure against spam mail from spoofed email addresses)
</t>
    </r>
    <r>
      <rPr>
        <sz val="12"/>
        <rFont val="Meiryo UI"/>
        <family val="3"/>
        <charset val="128"/>
      </rPr>
      <t>・</t>
    </r>
    <r>
      <rPr>
        <sz val="12"/>
        <rFont val="Arial"/>
        <family val="2"/>
      </rPr>
      <t>Emails with spoofed sender addresses are quarantined</t>
    </r>
  </si>
  <si>
    <t>Extension restrictions are enforced by a system to prevent malware intrusion from email attachments</t>
  </si>
  <si>
    <r>
      <t xml:space="preserve">[Rule(s)]
</t>
    </r>
    <r>
      <rPr>
        <sz val="12"/>
        <rFont val="Meiryo UI"/>
        <family val="3"/>
        <charset val="128"/>
      </rPr>
      <t>・</t>
    </r>
    <r>
      <rPr>
        <sz val="12"/>
        <rFont val="Arial"/>
        <family val="2"/>
      </rPr>
      <t xml:space="preserve">A function restricting specific extensions shall be introduced at the email gateway
</t>
    </r>
    <phoneticPr fontId="8"/>
  </si>
  <si>
    <r>
      <t xml:space="preserve">[Practical examples]
</t>
    </r>
    <r>
      <rPr>
        <sz val="12"/>
        <rFont val="Meiryo UI"/>
        <family val="3"/>
        <charset val="128"/>
      </rPr>
      <t>・</t>
    </r>
    <r>
      <rPr>
        <sz val="12"/>
        <rFont val="Arial"/>
        <family val="2"/>
      </rPr>
      <t xml:space="preserve">The mail system blocks emails with attachments that have specific file extensions from being received
[Example file extensions]
.exe, .pif, .scr, .bat, .com, .lnk, .cmd, .vbs, .cpl, .hta, .shs, .url, .desklink, .mapimail </t>
    </r>
  </si>
  <si>
    <t>Malware checks are implemented at web gateways to prevent malware infection by viewing malicious websites</t>
  </si>
  <si>
    <r>
      <t xml:space="preserve">[Rule(s)]
</t>
    </r>
    <r>
      <rPr>
        <sz val="12"/>
        <rFont val="Meiryo UI"/>
        <family val="3"/>
        <charset val="128"/>
      </rPr>
      <t>・</t>
    </r>
    <r>
      <rPr>
        <sz val="12"/>
        <rFont val="Arial"/>
        <family val="2"/>
      </rPr>
      <t xml:space="preserve">A malware check function shall be introduced at the web gateway
</t>
    </r>
    <phoneticPr fontId="8"/>
  </si>
  <si>
    <r>
      <t xml:space="preserve">[Practical examples]
</t>
    </r>
    <r>
      <rPr>
        <sz val="12"/>
        <rFont val="Meiryo UI"/>
        <family val="3"/>
        <charset val="128"/>
      </rPr>
      <t>・</t>
    </r>
    <r>
      <rPr>
        <sz val="12"/>
        <rFont val="Arial"/>
        <family val="2"/>
      </rPr>
      <t xml:space="preserve">Malware check functions are built into the proxy servers
</t>
    </r>
    <r>
      <rPr>
        <sz val="12"/>
        <rFont val="Meiryo UI"/>
        <family val="3"/>
        <charset val="128"/>
      </rPr>
      <t>・</t>
    </r>
    <r>
      <rPr>
        <sz val="12"/>
        <rFont val="Arial"/>
        <family val="2"/>
      </rPr>
      <t>A malware check function is added to the web gateway service</t>
    </r>
  </si>
  <si>
    <t>23 Detecting unauthorized access</t>
    <phoneticPr fontId="8"/>
  </si>
  <si>
    <t>Prevent information leakage, unauthorized modifications, and system stoppages due to unauthorized access and intrusions</t>
  </si>
  <si>
    <t>Build a system to constantly monitor unauthorized access to the network</t>
  </si>
  <si>
    <t>A system is introduced to constantly monitor the content of communications and detect/block and notify regarding unauthorized access in real time</t>
  </si>
  <si>
    <r>
      <t xml:space="preserve">[Rule(s)]
</t>
    </r>
    <r>
      <rPr>
        <sz val="12"/>
        <rFont val="Meiryo UI"/>
        <family val="3"/>
        <charset val="128"/>
      </rPr>
      <t>・</t>
    </r>
    <r>
      <rPr>
        <sz val="12"/>
        <rFont val="Arial"/>
        <family val="2"/>
      </rPr>
      <t xml:space="preserve">A system shall be introduced that detects/blocks unauthorized access in real time
[Applies to]
</t>
    </r>
    <r>
      <rPr>
        <sz val="12"/>
        <rFont val="Meiryo UI"/>
        <family val="3"/>
        <charset val="128"/>
      </rPr>
      <t>・</t>
    </r>
    <r>
      <rPr>
        <sz val="12"/>
        <rFont val="Arial"/>
        <family val="2"/>
      </rPr>
      <t xml:space="preserve">Communications from the internet to the company
</t>
    </r>
    <r>
      <rPr>
        <sz val="12"/>
        <rFont val="Meiryo UI"/>
        <family val="3"/>
        <charset val="128"/>
      </rPr>
      <t>・</t>
    </r>
    <r>
      <rPr>
        <sz val="12"/>
        <rFont val="Arial"/>
        <family val="2"/>
      </rPr>
      <t xml:space="preserve">Communications from within the company to an unauthorized server
[Introduction location]
-Boundaries between internal and external networks
</t>
    </r>
    <phoneticPr fontId="8"/>
  </si>
  <si>
    <r>
      <t xml:space="preserve">[Practical examples]
</t>
    </r>
    <r>
      <rPr>
        <sz val="12"/>
        <rFont val="Meiryo UI"/>
        <family val="3"/>
        <charset val="128"/>
      </rPr>
      <t>・</t>
    </r>
    <r>
      <rPr>
        <sz val="12"/>
        <rFont val="Arial"/>
        <family val="2"/>
      </rPr>
      <t xml:space="preserve">Using an SOC service, external to internal and internal to external communications are monitored 24 hours a day, 365 days a year
</t>
    </r>
    <r>
      <rPr>
        <sz val="12"/>
        <rFont val="Meiryo UI"/>
        <family val="3"/>
        <charset val="128"/>
      </rPr>
      <t>・</t>
    </r>
    <r>
      <rPr>
        <sz val="12"/>
        <rFont val="Arial"/>
        <family val="2"/>
      </rPr>
      <t>Intrusion detection systems and prevention systems (IDS/IPS) are introduced</t>
    </r>
  </si>
  <si>
    <t>23 Detecting unauthorized access</t>
  </si>
  <si>
    <t>Logs shall be acquired so that intrusion and leak routes can be investigated in the event of a security incident or accident</t>
  </si>
  <si>
    <t>Logs required for investigation when an incident occurs are being obtained</t>
  </si>
  <si>
    <r>
      <rPr>
        <sz val="12"/>
        <rFont val="Meiryo UI"/>
        <family val="3"/>
        <charset val="128"/>
      </rPr>
      <t>　</t>
    </r>
    <r>
      <rPr>
        <sz val="12"/>
        <rFont val="Arial"/>
        <family val="2"/>
      </rPr>
      <t xml:space="preserve">[Rule(s)]
</t>
    </r>
    <r>
      <rPr>
        <sz val="12"/>
        <rFont val="Meiryo UI"/>
        <family val="3"/>
        <charset val="128"/>
      </rPr>
      <t>・</t>
    </r>
    <r>
      <rPr>
        <sz val="12"/>
        <rFont val="Arial"/>
        <family val="2"/>
      </rPr>
      <t>The following logs shall be obtained and stored
[Logs to be obtained (retention period)]
-Email transmission/reception logs (6 months)
Items: Date and time, destination email address, sender email address
-Firewall logs (6 months)
Items: Date and time, source IP address, destination IP address
-Proxy server logs (6 months)
Items: Date and time, requester IP address, URL
-Remote access logs (6 months)
Items: Date and time, connection source IP address, user ID
-Authentication server logs (6 months)
Items: Date and time, connection source IP address, user ID, success/failure
-Endpoint (PC, server) operation logs (6 months)
Items: Date and time, host name, user ID, IP address, operation details
*Also includes the use of cloud services
*If using a cloud service that cannot meet the regulations for retention period, each company shall determine the period according to risk</t>
    </r>
    <phoneticPr fontId="8"/>
  </si>
  <si>
    <r>
      <t xml:space="preserve">[Practical examples]
</t>
    </r>
    <r>
      <rPr>
        <sz val="12"/>
        <rFont val="Meiryo UI"/>
        <family val="3"/>
        <charset val="128"/>
      </rPr>
      <t>・</t>
    </r>
    <r>
      <rPr>
        <sz val="12"/>
        <rFont val="Arial"/>
        <family val="2"/>
      </rPr>
      <t xml:space="preserve">Logs that need to be stored and retention periods are defined, and they are stored in an integrated log management system
</t>
    </r>
    <r>
      <rPr>
        <sz val="12"/>
        <rFont val="Meiryo UI"/>
        <family val="3"/>
        <charset val="128"/>
      </rPr>
      <t>・</t>
    </r>
    <r>
      <rPr>
        <sz val="12"/>
        <rFont val="Arial"/>
        <family val="2"/>
      </rPr>
      <t xml:space="preserve">Logs that need to be stored and retention periods are defined, and logs are stored on online storage media such as hard disks
</t>
    </r>
    <r>
      <rPr>
        <sz val="12"/>
        <rFont val="Meiryo UI"/>
        <family val="3"/>
        <charset val="128"/>
      </rPr>
      <t>・</t>
    </r>
    <r>
      <rPr>
        <sz val="12"/>
        <rFont val="Arial"/>
        <family val="2"/>
      </rPr>
      <t>Logs that need to be stored and retention periods are defined, and they are stored on external storage media such as backup tapes, optical discs, and memory</t>
    </r>
  </si>
  <si>
    <t>Application operation logs are obtained for important systems</t>
  </si>
  <si>
    <r>
      <t xml:space="preserve">[Rule(s)]
</t>
    </r>
    <r>
      <rPr>
        <sz val="12"/>
        <rFont val="Meiryo UI"/>
        <family val="3"/>
        <charset val="128"/>
      </rPr>
      <t>・</t>
    </r>
    <r>
      <rPr>
        <sz val="12"/>
        <rFont val="Arial"/>
        <family val="2"/>
      </rPr>
      <t>User and administrator operation logs shall be obtained
[Applies to]
-Important systems *Applicable systems are judged by each company according to risk
[Log items to be acquired]
-User ID, time stamp, operation details (login, logout, addition/deletion, etc.)
[Retention period]
-6 months
*If using a cloud service that cannot meet the criteria for the retention period, each company shall determine the period according to risk</t>
    </r>
    <phoneticPr fontId="8"/>
  </si>
  <si>
    <r>
      <t xml:space="preserve">[Log acquisition examples]
</t>
    </r>
    <r>
      <rPr>
        <sz val="12"/>
        <rFont val="Meiryo UI"/>
        <family val="3"/>
        <charset val="128"/>
      </rPr>
      <t>・</t>
    </r>
    <r>
      <rPr>
        <sz val="12"/>
        <rFont val="Arial"/>
        <family val="2"/>
      </rPr>
      <t xml:space="preserve">Operation logs are acquired by a function of the application
</t>
    </r>
    <r>
      <rPr>
        <sz val="12"/>
        <rFont val="Meiryo UI"/>
        <family val="3"/>
        <charset val="128"/>
      </rPr>
      <t>・</t>
    </r>
    <r>
      <rPr>
        <sz val="12"/>
        <rFont val="Arial"/>
        <family val="2"/>
      </rPr>
      <t>Application operation logs are acquired by the screen operation recording system</t>
    </r>
  </si>
  <si>
    <t>Take measures to promptly detect and block cyberattacks in order to curb damage caused by targeted attacks and other such cyberattacks</t>
    <phoneticPr fontId="8"/>
  </si>
  <si>
    <t>A system is introduced to analyze logs and detect cyberattacks</t>
  </si>
  <si>
    <r>
      <t xml:space="preserve">[Rule(s)]
</t>
    </r>
    <r>
      <rPr>
        <sz val="12"/>
        <rFont val="Meiryo UI"/>
        <family val="3"/>
        <charset val="128"/>
      </rPr>
      <t>・</t>
    </r>
    <r>
      <rPr>
        <sz val="12"/>
        <rFont val="Arial"/>
        <family val="2"/>
      </rPr>
      <t>A system shall be introduced to constantly analyze logs and given notification when an abnormality is found
[Analysis targets]
-Proxy servers, IPS/IDS, firewalls, endpoints, or a combination thereof
[Monitoring period]
-24 hours a day, 365 days a year
[Functional requirements]
-Incident alerts are issued immediately
-Breaking incident reports are created and notifications given</t>
    </r>
    <phoneticPr fontId="8"/>
  </si>
  <si>
    <r>
      <t xml:space="preserve">[Practical examples]
</t>
    </r>
    <r>
      <rPr>
        <sz val="12"/>
        <rFont val="Meiryo UI"/>
        <family val="3"/>
        <charset val="128"/>
      </rPr>
      <t>・</t>
    </r>
    <r>
      <rPr>
        <sz val="12"/>
        <rFont val="Arial"/>
        <family val="2"/>
      </rPr>
      <t xml:space="preserve">Using an SOC service, notifications are given when an abnormality is found at the appropriate time based on the level of severity
</t>
    </r>
    <r>
      <rPr>
        <sz val="12"/>
        <rFont val="Meiryo UI"/>
        <family val="3"/>
        <charset val="128"/>
      </rPr>
      <t>・</t>
    </r>
    <r>
      <rPr>
        <sz val="12"/>
        <rFont val="Arial"/>
        <family val="2"/>
      </rPr>
      <t>Log analysis tools are introduced and a detection policy has been created for detection</t>
    </r>
  </si>
  <si>
    <t>Take measures to promptly detect and block cyberattacks in order to curb damage caused by targeted attacks and other such cyberattacks</t>
  </si>
  <si>
    <t>Measures are implemented to block communication between malware that has intruded into the company and unauthorized servers</t>
  </si>
  <si>
    <r>
      <t xml:space="preserve">[Rule(s)]
</t>
    </r>
    <r>
      <rPr>
        <sz val="12"/>
        <rFont val="Meiryo UI"/>
        <family val="3"/>
        <charset val="128"/>
      </rPr>
      <t>・</t>
    </r>
    <r>
      <rPr>
        <sz val="12"/>
        <rFont val="Arial"/>
        <family val="2"/>
      </rPr>
      <t>A system shall be introduced to block communication from within the company to unauthorized servers</t>
    </r>
    <phoneticPr fontId="8"/>
  </si>
  <si>
    <r>
      <t xml:space="preserve">[Example measures]
</t>
    </r>
    <r>
      <rPr>
        <sz val="12"/>
        <rFont val="Meiryo UI"/>
        <family val="3"/>
        <charset val="128"/>
      </rPr>
      <t>・</t>
    </r>
    <r>
      <rPr>
        <sz val="12"/>
        <rFont val="Arial"/>
        <family val="2"/>
      </rPr>
      <t xml:space="preserve">The address information for unauthorized communication destinations (URL, IP address, etc.) is registered in a black list and communication is blocked
</t>
    </r>
    <r>
      <rPr>
        <sz val="12"/>
        <rFont val="Meiryo UI"/>
        <family val="3"/>
        <charset val="128"/>
      </rPr>
      <t>・</t>
    </r>
    <r>
      <rPr>
        <sz val="12"/>
        <rFont val="Arial"/>
        <family val="2"/>
      </rPr>
      <t xml:space="preserve">User authentication is set in the proxy servers
</t>
    </r>
    <r>
      <rPr>
        <sz val="12"/>
        <rFont val="Meiryo UI"/>
        <family val="3"/>
        <charset val="128"/>
      </rPr>
      <t>・</t>
    </r>
    <r>
      <rPr>
        <sz val="12"/>
        <rFont val="Arial"/>
        <family val="2"/>
      </rPr>
      <t>The SOC service monitors the content of communications, and detects, blocks, and notifies</t>
    </r>
  </si>
  <si>
    <t>For websites published on the internet, a system is introduced to detect site falsification and checks are made regularly</t>
  </si>
  <si>
    <r>
      <t xml:space="preserve">[Rule(s)]
</t>
    </r>
    <r>
      <rPr>
        <sz val="12"/>
        <rFont val="Meiryo UI"/>
        <family val="3"/>
        <charset val="128"/>
      </rPr>
      <t>・</t>
    </r>
    <r>
      <rPr>
        <sz val="12"/>
        <rFont val="Arial"/>
        <family val="2"/>
      </rPr>
      <t>A system shall be introduced to detect website falsification
[Applies to]
-Important external public websites</t>
    </r>
    <phoneticPr fontId="8"/>
  </si>
  <si>
    <r>
      <t xml:space="preserve">[Example measures]
</t>
    </r>
    <r>
      <rPr>
        <sz val="12"/>
        <rFont val="Meiryo UI"/>
        <family val="3"/>
        <charset val="128"/>
      </rPr>
      <t>・</t>
    </r>
    <r>
      <rPr>
        <sz val="12"/>
        <rFont val="Arial"/>
        <family val="2"/>
      </rPr>
      <t xml:space="preserve">A notification is automatically sent to the administrator when a site is updated
</t>
    </r>
    <r>
      <rPr>
        <sz val="12"/>
        <rFont val="Meiryo UI"/>
        <family val="3"/>
        <charset val="128"/>
      </rPr>
      <t>・</t>
    </r>
    <r>
      <rPr>
        <sz val="12"/>
        <rFont val="Arial"/>
        <family val="2"/>
      </rPr>
      <t>Using a falsification detection service, the administrator is notified when an abnormality is detected</t>
    </r>
  </si>
  <si>
    <t>Respond to and recover from detected damage (Response/Recovery)</t>
  </si>
  <si>
    <t>24 Backup/Restore</t>
    <phoneticPr fontId="8"/>
  </si>
  <si>
    <t>Minimize the impact of system stoppages and data loss on business operations, and enable operations to resume quickly</t>
  </si>
  <si>
    <t>Measures shall be taken to minimize the damage to important information and impact to system operations caused by cyberattacks</t>
  </si>
  <si>
    <t>Backups are performed at appropriate times</t>
  </si>
  <si>
    <r>
      <t xml:space="preserve">[Rule(s)]
</t>
    </r>
    <r>
      <rPr>
        <sz val="12"/>
        <rFont val="Meiryo UI"/>
        <family val="3"/>
        <charset val="128"/>
      </rPr>
      <t>・</t>
    </r>
    <r>
      <rPr>
        <sz val="12"/>
        <rFont val="Arial"/>
        <family val="2"/>
      </rPr>
      <t>Data, etc., subject to back up and backup frequencies shall be defined</t>
    </r>
    <phoneticPr fontId="8"/>
  </si>
  <si>
    <r>
      <t xml:space="preserve">[Example backup method]
</t>
    </r>
    <r>
      <rPr>
        <sz val="12"/>
        <rFont val="Meiryo UI"/>
        <family val="3"/>
        <charset val="128"/>
      </rPr>
      <t>・</t>
    </r>
    <r>
      <rPr>
        <sz val="12"/>
        <rFont val="Arial"/>
        <family val="2"/>
      </rPr>
      <t xml:space="preserve">Backups are stored on external recording media so that they will not be encrypted through ransomware, etc. 
[Examples of data, etc., subject to backup]
</t>
    </r>
    <r>
      <rPr>
        <sz val="12"/>
        <rFont val="Meiryo UI"/>
        <family val="3"/>
        <charset val="128"/>
      </rPr>
      <t>・</t>
    </r>
    <r>
      <rPr>
        <sz val="12"/>
        <rFont val="Arial"/>
        <family val="2"/>
      </rPr>
      <t xml:space="preserve">Documents saved on file servers and settings
</t>
    </r>
    <r>
      <rPr>
        <sz val="12"/>
        <rFont val="Meiryo UI"/>
        <family val="3"/>
        <charset val="128"/>
      </rPr>
      <t>・</t>
    </r>
    <r>
      <rPr>
        <sz val="12"/>
        <rFont val="Arial"/>
        <family val="2"/>
      </rPr>
      <t xml:space="preserve">Mail on mail servers and settings
[Examples of backup frequencies]
</t>
    </r>
    <r>
      <rPr>
        <sz val="12"/>
        <rFont val="Meiryo UI"/>
        <family val="3"/>
        <charset val="128"/>
      </rPr>
      <t>・</t>
    </r>
    <r>
      <rPr>
        <sz val="12"/>
        <rFont val="Arial"/>
        <family val="2"/>
      </rPr>
      <t xml:space="preserve">Data backup is performed daily, and settings (system image backup) are backed up when configurations are changed
</t>
    </r>
    <r>
      <rPr>
        <sz val="12"/>
        <rFont val="Meiryo UI"/>
        <family val="3"/>
        <charset val="128"/>
      </rPr>
      <t>・</t>
    </r>
    <r>
      <rPr>
        <sz val="12"/>
        <rFont val="Arial"/>
        <family val="2"/>
      </rPr>
      <t>Data on servers and server settings are subject to backup at a frequency of once per day and retained for three or more generations or for a period as stipulated by law</t>
    </r>
  </si>
  <si>
    <t>CPS.DS-6
CPS.DS-7
CPS.IP-4
CPS.IP-5
CPS.RP-1</t>
  </si>
  <si>
    <t>24 Backup/Restore</t>
  </si>
  <si>
    <t>Restore procedures are established</t>
  </si>
  <si>
    <r>
      <t xml:space="preserve">[Rule(s)]
</t>
    </r>
    <r>
      <rPr>
        <sz val="12"/>
        <rFont val="Meiryo UI"/>
        <family val="3"/>
        <charset val="128"/>
      </rPr>
      <t>・</t>
    </r>
    <r>
      <rPr>
        <sz val="12"/>
        <rFont val="Arial"/>
        <family val="2"/>
      </rPr>
      <t>Restore procedure manuals shall be established for each type of data, etc., subject to backup</t>
    </r>
    <phoneticPr fontId="8"/>
  </si>
  <si>
    <r>
      <t xml:space="preserve">[Examples of information contained in restore procedure manuals]
</t>
    </r>
    <r>
      <rPr>
        <sz val="12"/>
        <rFont val="Meiryo UI"/>
        <family val="3"/>
        <charset val="128"/>
      </rPr>
      <t>・</t>
    </r>
    <r>
      <rPr>
        <sz val="12"/>
        <rFont val="Arial"/>
        <family val="2"/>
      </rPr>
      <t xml:space="preserve">Definitions of target systems of high importance
</t>
    </r>
    <r>
      <rPr>
        <sz val="12"/>
        <rFont val="Meiryo UI"/>
        <family val="3"/>
        <charset val="128"/>
      </rPr>
      <t>・</t>
    </r>
    <r>
      <rPr>
        <sz val="12"/>
        <rFont val="Arial"/>
        <family val="2"/>
      </rPr>
      <t xml:space="preserve">Target recovery times
</t>
    </r>
    <r>
      <rPr>
        <sz val="12"/>
        <rFont val="Meiryo UI"/>
        <family val="3"/>
        <charset val="128"/>
      </rPr>
      <t>・</t>
    </r>
    <r>
      <rPr>
        <sz val="12"/>
        <rFont val="Arial"/>
        <family val="2"/>
      </rPr>
      <t>Restore procedures to achieve target recovery</t>
    </r>
    <r>
      <rPr>
        <sz val="12"/>
        <rFont val="Meiryo UI"/>
        <family val="3"/>
        <charset val="128"/>
      </rPr>
      <t>　</t>
    </r>
    <r>
      <rPr>
        <sz val="12"/>
        <rFont val="Arial"/>
        <family val="2"/>
      </rPr>
      <t xml:space="preserve">times
</t>
    </r>
    <r>
      <rPr>
        <sz val="12"/>
        <rFont val="Meiryo UI"/>
        <family val="3"/>
        <charset val="128"/>
      </rPr>
      <t>・</t>
    </r>
    <r>
      <rPr>
        <sz val="12"/>
        <rFont val="Arial"/>
        <family val="2"/>
      </rPr>
      <t xml:space="preserve">Restore test implementation frequency
[Examples of methods used to store restore procedure manuals]
</t>
    </r>
    <r>
      <rPr>
        <sz val="12"/>
        <rFont val="Meiryo UI"/>
        <family val="3"/>
        <charset val="128"/>
      </rPr>
      <t>・</t>
    </r>
    <r>
      <rPr>
        <sz val="12"/>
        <rFont val="Arial"/>
        <family val="2"/>
      </rPr>
      <t xml:space="preserve">Restore procedure manuals are stored in print form in a location where they can be quickly accessed in the event of failure
[Restore procedure manual review example]
</t>
    </r>
    <r>
      <rPr>
        <sz val="12"/>
        <rFont val="Meiryo UI"/>
        <family val="3"/>
        <charset val="128"/>
      </rPr>
      <t>・</t>
    </r>
    <r>
      <rPr>
        <sz val="12"/>
        <rFont val="Arial"/>
        <family val="2"/>
      </rPr>
      <t xml:space="preserve">Once a year, restore procedure manuals undergo desktop and in-field tests and a review is implemented. 
</t>
    </r>
    <r>
      <rPr>
        <sz val="12"/>
        <rFont val="Meiryo UI"/>
        <family val="3"/>
        <charset val="128"/>
      </rPr>
      <t>・</t>
    </r>
    <r>
      <rPr>
        <sz val="12"/>
        <rFont val="Arial"/>
        <family val="2"/>
      </rPr>
      <t>An internal audit is used to confirm that backups have been acquired and that restore procedure manuals have been prepared using an appropriate method</t>
    </r>
    <phoneticPr fontId="8"/>
  </si>
  <si>
    <t>Alternative means that can be used to perform business operations in the event of a system stoppage are prepared</t>
  </si>
  <si>
    <r>
      <t xml:space="preserve">[Rule(s)]
</t>
    </r>
    <r>
      <rPr>
        <sz val="12"/>
        <rFont val="Meiryo UI"/>
        <family val="3"/>
        <charset val="128"/>
      </rPr>
      <t>・</t>
    </r>
    <r>
      <rPr>
        <sz val="12"/>
        <rFont val="Arial"/>
        <family val="2"/>
      </rPr>
      <t>Viable alternative means shall be established for use in the event systems are down
[Applies to]
-Systems requiring a high level of availability (short allowable downtime)
*Targets are determined by each company according to risk
[Example measures]
-Use of analog tools (fax, etc.)
-Use of external information systems such as cloud services</t>
    </r>
    <phoneticPr fontId="8"/>
  </si>
  <si>
    <r>
      <t xml:space="preserve">[Examples of alternative means]
</t>
    </r>
    <r>
      <rPr>
        <sz val="12"/>
        <rFont val="Meiryo UI"/>
        <family val="3"/>
        <charset val="128"/>
      </rPr>
      <t>・</t>
    </r>
    <r>
      <rPr>
        <sz val="12"/>
        <rFont val="Arial"/>
        <family val="2"/>
      </rPr>
      <t xml:space="preserve">Emergency telephone contacts are established for use if communication means such as email are interrupted
</t>
    </r>
    <r>
      <rPr>
        <sz val="12"/>
        <rFont val="Meiryo UI"/>
        <family val="3"/>
        <charset val="128"/>
      </rPr>
      <t>・</t>
    </r>
    <r>
      <rPr>
        <sz val="12"/>
        <rFont val="Arial"/>
        <family val="2"/>
      </rPr>
      <t xml:space="preserve">Procedures to share information with our business partners by email, fax, etc., and continue supply are established for use if production arrangement system stoppages occur
</t>
    </r>
    <r>
      <rPr>
        <sz val="12"/>
        <rFont val="Meiryo UI"/>
        <family val="3"/>
        <charset val="128"/>
      </rPr>
      <t>・</t>
    </r>
    <r>
      <rPr>
        <sz val="12"/>
        <rFont val="Arial"/>
        <family val="2"/>
      </rPr>
      <t>Procedures and systems for performing manual production are established for factories in which safety stock cannot be used to sufficiently supplement deliveries in the event of manufacturing instruction/execution system stoppages</t>
    </r>
  </si>
  <si>
    <t>Backup restore tests on important data and systems are implemented</t>
  </si>
  <si>
    <t xml:space="preserve">
[Rule(s)]
It shall be confirmed that restoration is possible according to specified restoration procedures
[Applies to]
Important data and systems
[Frequency]
When constructing systems, making changes, regularly (determined according to risk)</t>
    <phoneticPr fontId="8"/>
  </si>
  <si>
    <r>
      <t xml:space="preserve">[Example restore rests]
</t>
    </r>
    <r>
      <rPr>
        <sz val="12"/>
        <rFont val="Meiryo UI"/>
        <family val="3"/>
        <charset val="128"/>
      </rPr>
      <t>・</t>
    </r>
    <r>
      <rPr>
        <sz val="12"/>
        <rFont val="Arial"/>
        <family val="2"/>
      </rPr>
      <t xml:space="preserve">When operating systems and updating, it is confirmed that restoration is possible according to restoration procedures
</t>
    </r>
    <r>
      <rPr>
        <sz val="12"/>
        <rFont val="Meiryo UI"/>
        <family val="3"/>
        <charset val="128"/>
      </rPr>
      <t>・</t>
    </r>
    <r>
      <rPr>
        <sz val="12"/>
        <rFont val="Arial"/>
        <family val="2"/>
      </rPr>
      <t xml:space="preserve">Once a year, it is confirmed that restoring from backups is possible for each backup method
</t>
    </r>
    <r>
      <rPr>
        <sz val="12"/>
        <rFont val="Meiryo UI"/>
        <family val="3"/>
        <charset val="128"/>
      </rPr>
      <t>・</t>
    </r>
    <r>
      <rPr>
        <sz val="12"/>
        <rFont val="Arial"/>
        <family val="2"/>
      </rPr>
      <t xml:space="preserve">It is confirmed that someone other than the normal person in charge can restore according to restoration procedures
</t>
    </r>
    <r>
      <rPr>
        <sz val="12"/>
        <rFont val="Meiryo UI"/>
        <family val="3"/>
        <charset val="128"/>
      </rPr>
      <t>・</t>
    </r>
    <r>
      <rPr>
        <sz val="12"/>
        <rFont val="Arial"/>
        <family val="2"/>
      </rPr>
      <t xml:space="preserve">Recovery training is implemented without fail when operating a new system
</t>
    </r>
  </si>
  <si>
    <t>Disaster prevention and environmental countermeasures are implemented in locations where equipment such as servers are installed</t>
  </si>
  <si>
    <r>
      <t xml:space="preserve">[Rule(s)]
</t>
    </r>
    <r>
      <rPr>
        <sz val="12"/>
        <rFont val="Meiryo UI"/>
        <family val="3"/>
        <charset val="128"/>
      </rPr>
      <t>・</t>
    </r>
    <r>
      <rPr>
        <sz val="12"/>
        <rFont val="Arial"/>
        <family val="2"/>
      </rPr>
      <t xml:space="preserve">Measures shall be taken against fires, floods, and power outages
</t>
    </r>
    <r>
      <rPr>
        <sz val="12"/>
        <rFont val="Meiryo UI"/>
        <family val="3"/>
        <charset val="128"/>
      </rPr>
      <t>・</t>
    </r>
    <r>
      <rPr>
        <sz val="12"/>
        <rFont val="Arial"/>
        <family val="2"/>
      </rPr>
      <t>Temperature and humidity shall be controlled</t>
    </r>
    <phoneticPr fontId="8"/>
  </si>
  <si>
    <r>
      <t xml:space="preserve">[Example disaster countermeasures]
</t>
    </r>
    <r>
      <rPr>
        <sz val="12"/>
        <rFont val="Meiryo UI"/>
        <family val="3"/>
        <charset val="128"/>
      </rPr>
      <t>・</t>
    </r>
    <r>
      <rPr>
        <sz val="12"/>
        <rFont val="Arial"/>
        <family val="2"/>
      </rPr>
      <t xml:space="preserve">Quake-absorbing racks are used
</t>
    </r>
    <r>
      <rPr>
        <sz val="12"/>
        <rFont val="Meiryo UI"/>
        <family val="3"/>
        <charset val="128"/>
      </rPr>
      <t>・</t>
    </r>
    <r>
      <rPr>
        <sz val="12"/>
        <rFont val="Arial"/>
        <family val="2"/>
      </rPr>
      <t xml:space="preserve">The upper floors of buildings are used
</t>
    </r>
    <r>
      <rPr>
        <sz val="12"/>
        <rFont val="Meiryo UI"/>
        <family val="3"/>
        <charset val="128"/>
      </rPr>
      <t>・</t>
    </r>
    <r>
      <rPr>
        <sz val="12"/>
        <rFont val="Arial"/>
        <family val="2"/>
      </rPr>
      <t xml:space="preserve">Highly sensitive smoke sensors are installed
</t>
    </r>
    <r>
      <rPr>
        <sz val="12"/>
        <rFont val="Meiryo UI"/>
        <family val="3"/>
        <charset val="128"/>
      </rPr>
      <t>・</t>
    </r>
    <r>
      <rPr>
        <sz val="12"/>
        <rFont val="Arial"/>
        <family val="2"/>
      </rPr>
      <t xml:space="preserve">External data centers are used
[Example environmental countermeasures]
</t>
    </r>
    <r>
      <rPr>
        <sz val="12"/>
        <rFont val="Meiryo UI"/>
        <family val="3"/>
        <charset val="128"/>
      </rPr>
      <t>・</t>
    </r>
    <r>
      <rPr>
        <sz val="12"/>
        <rFont val="Arial"/>
        <family val="2"/>
      </rPr>
      <t>Temperature and humidity measurement devices are installed</t>
    </r>
  </si>
  <si>
    <t>Anticipating a security incident, the data necessary for recovery meeting business continuity requirements are prepared.</t>
  </si>
  <si>
    <t>For systems that are important for business continuity, data and procedures that satisfy the recovery points and recovery times for each system determined according to the degree of importance are in place.</t>
    <phoneticPr fontId="8"/>
  </si>
  <si>
    <t xml:space="preserve">
[Rule(s)]
Transaction logs and backups that can be used to restore to the required recovery point shall be stored. 
Procedure manuals shall be prepared that allow for restoration within the required recovery time
[Applies to]
Systems important for business continuity</t>
    <phoneticPr fontId="8"/>
  </si>
  <si>
    <r>
      <t xml:space="preserve">[Example backup designs]
</t>
    </r>
    <r>
      <rPr>
        <sz val="12"/>
        <rFont val="Meiryo UI"/>
        <family val="3"/>
        <charset val="128"/>
      </rPr>
      <t>・</t>
    </r>
    <r>
      <rPr>
        <sz val="12"/>
        <rFont val="Arial"/>
        <family val="2"/>
      </rPr>
      <t xml:space="preserve">Systems important for business continuity are designed in consideration of the required recovery points, recovery time, and storage generations/locations, and restore procedure manuals are also prepared
</t>
    </r>
  </si>
  <si>
    <t>Total</t>
    <phoneticPr fontId="1"/>
  </si>
  <si>
    <t>Automobile Industry Security Checklist</t>
  </si>
  <si>
    <t>Achievement Rate</t>
  </si>
  <si>
    <t>LV1</t>
  </si>
  <si>
    <t>LV2</t>
  </si>
  <si>
    <t>LV3</t>
  </si>
  <si>
    <t>Radar Chart by Category</t>
  </si>
  <si>
    <t>Graph by Level</t>
  </si>
  <si>
    <t>Descriptions by Category</t>
  </si>
  <si>
    <t>All</t>
  </si>
  <si>
    <t>Achievements/Questions</t>
  </si>
  <si>
    <t>Achievement Rate</t>
    <phoneticPr fontId="1"/>
  </si>
  <si>
    <t>v</t>
    <phoneticPr fontId="1"/>
  </si>
  <si>
    <t>Total</t>
  </si>
  <si>
    <t>対象質問数</t>
    <rPh sb="0" eb="2">
      <t>タイショウ</t>
    </rPh>
    <rPh sb="2" eb="4">
      <t>シツモン</t>
    </rPh>
    <rPh sb="4" eb="5">
      <t>スウ</t>
    </rPh>
    <phoneticPr fontId="1"/>
  </si>
  <si>
    <t>達成設問数</t>
    <rPh sb="0" eb="2">
      <t>タッセイ</t>
    </rPh>
    <rPh sb="2" eb="4">
      <t>セツモン</t>
    </rPh>
    <rPh sb="4" eb="5">
      <t>スウ</t>
    </rPh>
    <phoneticPr fontId="1"/>
  </si>
  <si>
    <t>2点</t>
    <rPh sb="1" eb="2">
      <t>テン</t>
    </rPh>
    <phoneticPr fontId="1"/>
  </si>
  <si>
    <t>1点</t>
    <rPh sb="1" eb="2">
      <t>テン</t>
    </rPh>
    <phoneticPr fontId="1"/>
  </si>
  <si>
    <t>２点</t>
    <rPh sb="1" eb="2">
      <t>テン</t>
    </rPh>
    <phoneticPr fontId="1"/>
  </si>
  <si>
    <t>2点＋１点</t>
    <rPh sb="1" eb="2">
      <t>テン</t>
    </rPh>
    <rPh sb="4" eb="5">
      <t>テン</t>
    </rPh>
    <phoneticPr fontId="1"/>
  </si>
  <si>
    <t>2+1点</t>
    <rPh sb="3" eb="4">
      <t>テン</t>
    </rPh>
    <phoneticPr fontId="1"/>
  </si>
  <si>
    <t>分類</t>
    <rPh sb="0" eb="2">
      <t>ブンルイ</t>
    </rPh>
    <phoneticPr fontId="8"/>
  </si>
  <si>
    <t>分類
CD</t>
    <rPh sb="0" eb="2">
      <t>ブンルイ</t>
    </rPh>
    <phoneticPr fontId="8"/>
  </si>
  <si>
    <t>No</t>
    <phoneticPr fontId="1"/>
  </si>
  <si>
    <t>要求ﾚﾍﾞﾙ</t>
    <rPh sb="0" eb="2">
      <t>ヨウキュウ</t>
    </rPh>
    <phoneticPr fontId="8"/>
  </si>
  <si>
    <t>回答</t>
    <rPh sb="0" eb="2">
      <t>カイトウ</t>
    </rPh>
    <phoneticPr fontId="8"/>
  </si>
  <si>
    <t>点数</t>
    <rPh sb="0" eb="2">
      <t>テンスウ</t>
    </rPh>
    <phoneticPr fontId="8"/>
  </si>
  <si>
    <t>分類CD</t>
    <rPh sb="0" eb="2">
      <t>ブンルイ</t>
    </rPh>
    <phoneticPr fontId="1"/>
  </si>
  <si>
    <t>分類</t>
    <rPh sb="0" eb="2">
      <t>ブンルイ</t>
    </rPh>
    <phoneticPr fontId="1"/>
  </si>
  <si>
    <t>LV1</t>
    <phoneticPr fontId="1"/>
  </si>
  <si>
    <t>LV2</t>
    <phoneticPr fontId="1"/>
  </si>
  <si>
    <t>LV3</t>
    <phoneticPr fontId="1"/>
  </si>
  <si>
    <t>LV2全体1</t>
    <rPh sb="3" eb="5">
      <t>ゼンタイ</t>
    </rPh>
    <phoneticPr fontId="1"/>
  </si>
  <si>
    <t>LV3全体1</t>
    <rPh sb="3" eb="5">
      <t>ゼンタイ</t>
    </rPh>
    <phoneticPr fontId="1"/>
  </si>
  <si>
    <t>LV1_2_2P</t>
    <phoneticPr fontId="1"/>
  </si>
  <si>
    <t>LV2_2_2P</t>
    <phoneticPr fontId="1"/>
  </si>
  <si>
    <t>LV3_2_2P</t>
    <phoneticPr fontId="1"/>
  </si>
  <si>
    <t>LV1_1_1P</t>
    <phoneticPr fontId="1"/>
  </si>
  <si>
    <t>LV2_1_1P</t>
    <phoneticPr fontId="1"/>
  </si>
  <si>
    <t>LV3_1_1P</t>
    <phoneticPr fontId="1"/>
  </si>
  <si>
    <t>LV2全体_2P</t>
    <rPh sb="3" eb="5">
      <t>ゼンタイ</t>
    </rPh>
    <phoneticPr fontId="1"/>
  </si>
  <si>
    <t>LV3全体_2P</t>
    <rPh sb="3" eb="5">
      <t>ゼンタイ</t>
    </rPh>
    <phoneticPr fontId="1"/>
  </si>
  <si>
    <t>LV2全体_2+1P</t>
    <rPh sb="3" eb="5">
      <t>ゼンタイ</t>
    </rPh>
    <phoneticPr fontId="1"/>
  </si>
  <si>
    <t>LV3全体_2+1P</t>
    <rPh sb="3" eb="5">
      <t>ゼンタイ</t>
    </rPh>
    <phoneticPr fontId="1"/>
  </si>
  <si>
    <t>LV1_2P</t>
    <phoneticPr fontId="1"/>
  </si>
  <si>
    <t>LV2_2P</t>
    <phoneticPr fontId="1"/>
  </si>
  <si>
    <t>LV3_2P</t>
    <phoneticPr fontId="1"/>
  </si>
  <si>
    <t>LV1_3_2+1P</t>
    <phoneticPr fontId="1"/>
  </si>
  <si>
    <t>LV2_3_2+1P</t>
    <phoneticPr fontId="1"/>
  </si>
  <si>
    <t>LV3_3_2+1P</t>
    <phoneticPr fontId="1"/>
  </si>
  <si>
    <t>LV2全体2_2P</t>
    <rPh sb="3" eb="5">
      <t>ゼンタイ</t>
    </rPh>
    <phoneticPr fontId="1"/>
  </si>
  <si>
    <t>LV3全体2_2P</t>
    <rPh sb="3" eb="5">
      <t>ゼンタイ</t>
    </rPh>
    <phoneticPr fontId="1"/>
  </si>
  <si>
    <t>LV2全体2_2+1P</t>
    <rPh sb="3" eb="5">
      <t>ゼンタイ</t>
    </rPh>
    <phoneticPr fontId="1"/>
  </si>
  <si>
    <t>LV3全体2_2+1P</t>
    <rPh sb="3" eb="5">
      <t>ゼンタイ</t>
    </rPh>
    <phoneticPr fontId="1"/>
  </si>
  <si>
    <t>Policies</t>
    <phoneticPr fontId="1"/>
  </si>
  <si>
    <t>1 Policies</t>
    <phoneticPr fontId="1"/>
  </si>
  <si>
    <t>2 Rules for handling confidential information</t>
    <phoneticPr fontId="1"/>
  </si>
  <si>
    <t>3 Compliance</t>
    <phoneticPr fontId="1"/>
  </si>
  <si>
    <t>Rules for handling confidential information</t>
    <phoneticPr fontId="1"/>
  </si>
  <si>
    <t>4 System (Normal)</t>
    <phoneticPr fontId="1"/>
  </si>
  <si>
    <t>5 System (adverse situations)</t>
    <phoneticPr fontId="1"/>
  </si>
  <si>
    <t>6 Procedures in adverse situations</t>
    <phoneticPr fontId="1"/>
  </si>
  <si>
    <t>7 Daily education</t>
    <phoneticPr fontId="1"/>
  </si>
  <si>
    <t>8 Information security requirements between companies</t>
    <phoneticPr fontId="1"/>
  </si>
  <si>
    <t>Compliance</t>
    <phoneticPr fontId="1"/>
  </si>
  <si>
    <t>System (Normal)</t>
    <phoneticPr fontId="1"/>
  </si>
  <si>
    <t>System (adverse situations)</t>
    <phoneticPr fontId="1"/>
  </si>
  <si>
    <t>Procedures in adverse situations</t>
    <phoneticPr fontId="1"/>
  </si>
  <si>
    <t>22 Malware countermeasures</t>
  </si>
  <si>
    <t>total</t>
    <phoneticPr fontId="1"/>
  </si>
  <si>
    <t>Measures completed</t>
    <phoneticPr fontId="1"/>
  </si>
  <si>
    <t>対策中</t>
    <rPh sb="0" eb="2">
      <t>タイサク</t>
    </rPh>
    <rPh sb="2" eb="3">
      <t>チュウ</t>
    </rPh>
    <phoneticPr fontId="1"/>
  </si>
  <si>
    <t>Daily education</t>
    <phoneticPr fontId="1"/>
  </si>
  <si>
    <t>Finished vehicle manufacturer</t>
  </si>
  <si>
    <t>Comprehensive parts manufacturer</t>
  </si>
  <si>
    <t>Development/design contracts (Software/hardware)</t>
  </si>
  <si>
    <t>Machining/assembly</t>
  </si>
  <si>
    <t>Logistics/transportation and related services</t>
  </si>
  <si>
    <t>Fuel</t>
  </si>
  <si>
    <t>Materials (Metals, non-ferrous metals, chemicals, etc.)</t>
  </si>
  <si>
    <t>Electronic components/circuits</t>
  </si>
  <si>
    <t>Equipment</t>
  </si>
  <si>
    <t>Vehicle/parts sales</t>
  </si>
  <si>
    <t>Information security requirements between companies</t>
    <phoneticPr fontId="1"/>
  </si>
  <si>
    <t>Maintenance/repair</t>
  </si>
  <si>
    <t>Otherssales</t>
  </si>
  <si>
    <t>Others</t>
  </si>
  <si>
    <t>Access rights</t>
    <phoneticPr fontId="1"/>
  </si>
  <si>
    <t>Management of information assets (information)</t>
    <phoneticPr fontId="1"/>
  </si>
  <si>
    <t>Management of information assets (equipment/devices)</t>
    <phoneticPr fontId="1"/>
  </si>
  <si>
    <t>Risk response</t>
    <phoneticPr fontId="1"/>
  </si>
  <si>
    <t>Understanding details of business transactions and methods</t>
    <phoneticPr fontId="1"/>
  </si>
  <si>
    <t>Understanding the statuses of external connections</t>
    <phoneticPr fontId="1"/>
  </si>
  <si>
    <t>In-house connection rules</t>
    <phoneticPr fontId="1"/>
  </si>
  <si>
    <t>Physical security</t>
    <phoneticPr fontId="1"/>
  </si>
  <si>
    <t>Communication control</t>
    <phoneticPr fontId="1"/>
  </si>
  <si>
    <t>Authentication/Approval</t>
    <phoneticPr fontId="1"/>
  </si>
  <si>
    <t>Applying patches and updates</t>
    <phoneticPr fontId="1"/>
  </si>
  <si>
    <t>Data protection</t>
    <phoneticPr fontId="1"/>
  </si>
  <si>
    <t>Office tool-related</t>
    <phoneticPr fontId="1"/>
  </si>
  <si>
    <t>Malware countermeasures</t>
    <phoneticPr fontId="1"/>
  </si>
  <si>
    <t>Detecting unauthorized access</t>
    <phoneticPr fontId="1"/>
  </si>
  <si>
    <t>Backup/Restore</t>
    <phoneticPr fontId="1"/>
  </si>
  <si>
    <t>バージョン</t>
    <phoneticPr fontId="1"/>
  </si>
  <si>
    <t>会社名</t>
    <rPh sb="0" eb="3">
      <t>カイシャメイ</t>
    </rPh>
    <phoneticPr fontId="1"/>
  </si>
  <si>
    <t>評価範囲</t>
    <rPh sb="0" eb="4">
      <t>ヒョウカハンイ</t>
    </rPh>
    <phoneticPr fontId="1"/>
  </si>
  <si>
    <t>目標レベル</t>
    <rPh sb="0" eb="2">
      <t>モクヒョウ</t>
    </rPh>
    <phoneticPr fontId="1"/>
  </si>
  <si>
    <t>会社分類</t>
    <rPh sb="0" eb="4">
      <t>カイシャブンルイ</t>
    </rPh>
    <phoneticPr fontId="1"/>
  </si>
  <si>
    <t>会社従業員数</t>
    <rPh sb="0" eb="2">
      <t>カイシャ</t>
    </rPh>
    <rPh sb="2" eb="6">
      <t>ジュウギョウインスウ</t>
    </rPh>
    <phoneticPr fontId="1"/>
  </si>
  <si>
    <t>新規・差し替え</t>
    <rPh sb="0" eb="2">
      <t>シンキ</t>
    </rPh>
    <rPh sb="3" eb="4">
      <t>サ</t>
    </rPh>
    <rPh sb="5" eb="6">
      <t>カ</t>
    </rPh>
    <phoneticPr fontId="1"/>
  </si>
  <si>
    <t>ラベル</t>
  </si>
  <si>
    <t>レベル</t>
    <phoneticPr fontId="1"/>
  </si>
  <si>
    <t>評価</t>
    <rPh sb="0" eb="2">
      <t>ヒョウカ</t>
    </rPh>
    <phoneticPr fontId="1"/>
  </si>
  <si>
    <t>根拠</t>
    <rPh sb="0" eb="2">
      <t>コンキョ</t>
    </rPh>
    <phoneticPr fontId="1"/>
  </si>
  <si>
    <t>選択値</t>
    <rPh sb="0" eb="2">
      <t>センタク</t>
    </rPh>
    <rPh sb="2" eb="3">
      <t>チ</t>
    </rPh>
    <phoneticPr fontId="1"/>
  </si>
  <si>
    <t>参照値</t>
    <rPh sb="0" eb="3">
      <t>サンショウチ</t>
    </rPh>
    <phoneticPr fontId="1"/>
  </si>
  <si>
    <t>完成車メーカー</t>
    <phoneticPr fontId="1"/>
  </si>
  <si>
    <t>総合部品メーカー</t>
    <phoneticPr fontId="1"/>
  </si>
  <si>
    <t>開発／設計受託（ソフト／ハード）</t>
    <phoneticPr fontId="1"/>
  </si>
  <si>
    <t>機械加工・組立て</t>
  </si>
  <si>
    <t>物流・輸送および関連サービス</t>
    <phoneticPr fontId="1"/>
  </si>
  <si>
    <t xml:space="preserve">燃料 </t>
    <phoneticPr fontId="1"/>
  </si>
  <si>
    <t>資材（金属・非鉄金属・化学他）</t>
    <phoneticPr fontId="1"/>
  </si>
  <si>
    <t>電子部品・回路</t>
    <phoneticPr fontId="1"/>
  </si>
  <si>
    <t>設備</t>
    <phoneticPr fontId="1"/>
  </si>
  <si>
    <t>自動車販売・部品販売</t>
    <phoneticPr fontId="1"/>
  </si>
  <si>
    <t>整備・修理</t>
    <phoneticPr fontId="1"/>
  </si>
  <si>
    <t>その他</t>
    <phoneticPr fontId="1"/>
  </si>
  <si>
    <t>全社</t>
    <rPh sb="0" eb="2">
      <t>ゼンシャ</t>
    </rPh>
    <phoneticPr fontId="1"/>
  </si>
  <si>
    <t>一部</t>
    <rPh sb="0" eb="2">
      <t>イチブ</t>
    </rPh>
    <phoneticPr fontId="1"/>
  </si>
  <si>
    <t>10000名超</t>
    <phoneticPr fontId="1"/>
  </si>
  <si>
    <t>3001-10000名</t>
    <phoneticPr fontId="1"/>
  </si>
  <si>
    <t>501-3000名</t>
    <phoneticPr fontId="1"/>
  </si>
  <si>
    <t>301-500名</t>
    <phoneticPr fontId="1"/>
  </si>
  <si>
    <t>101-300名</t>
    <phoneticPr fontId="1"/>
  </si>
  <si>
    <t>100名以下</t>
    <phoneticPr fontId="1"/>
  </si>
  <si>
    <t>新規</t>
    <rPh sb="0" eb="2">
      <t>シンキ</t>
    </rPh>
    <phoneticPr fontId="1"/>
  </si>
  <si>
    <t>差し替え</t>
    <rPh sb="0" eb="1">
      <t>サ</t>
    </rPh>
    <rPh sb="2" eb="3">
      <t>カ</t>
    </rPh>
    <phoneticPr fontId="1"/>
  </si>
  <si>
    <t>レベル３～１</t>
    <phoneticPr fontId="1"/>
  </si>
  <si>
    <t>レベル２～１</t>
    <phoneticPr fontId="1"/>
  </si>
  <si>
    <t>レベル１</t>
    <phoneticPr fontId="1"/>
  </si>
  <si>
    <t>共通</t>
    <rPh sb="0" eb="2">
      <t>キョウツウ</t>
    </rPh>
    <phoneticPr fontId="1"/>
  </si>
  <si>
    <t>対応復旧</t>
    <phoneticPr fontId="1"/>
  </si>
  <si>
    <t>防御</t>
    <phoneticPr fontId="1"/>
  </si>
  <si>
    <t>検知</t>
    <phoneticPr fontId="1"/>
  </si>
  <si>
    <t>特定</t>
    <phoneticPr fontId="1"/>
  </si>
  <si>
    <t xml:space="preserve">1方針
</t>
    <rPh sb="1" eb="3">
      <t>ホウシン</t>
    </rPh>
    <phoneticPr fontId="1"/>
  </si>
  <si>
    <t>2機密情報を扱うルール</t>
    <rPh sb="1" eb="3">
      <t>キミツ</t>
    </rPh>
    <rPh sb="3" eb="5">
      <t>ジョウホウ</t>
    </rPh>
    <rPh sb="6" eb="7">
      <t>アツカ</t>
    </rPh>
    <phoneticPr fontId="1"/>
  </si>
  <si>
    <t>3法令遵守</t>
    <rPh sb="1" eb="3">
      <t>ホウレイ</t>
    </rPh>
    <phoneticPr fontId="1"/>
  </si>
  <si>
    <t>4体制
(平時)</t>
    <rPh sb="5" eb="7">
      <t>ヘイジ</t>
    </rPh>
    <phoneticPr fontId="1"/>
  </si>
  <si>
    <t>5体制
(事故時)</t>
    <rPh sb="5" eb="7">
      <t>ジコ</t>
    </rPh>
    <rPh sb="7" eb="8">
      <t>ジ</t>
    </rPh>
    <phoneticPr fontId="1"/>
  </si>
  <si>
    <t>6事故時の手順</t>
    <rPh sb="1" eb="3">
      <t>ジコ</t>
    </rPh>
    <rPh sb="3" eb="4">
      <t>ジ</t>
    </rPh>
    <rPh sb="5" eb="7">
      <t>テジュン</t>
    </rPh>
    <phoneticPr fontId="1"/>
  </si>
  <si>
    <t>7日常の教育</t>
    <rPh sb="1" eb="3">
      <t>ニチジョウ</t>
    </rPh>
    <rPh sb="4" eb="6">
      <t>キョウイク</t>
    </rPh>
    <phoneticPr fontId="1"/>
  </si>
  <si>
    <t>8他社との
情報セキュリティ要件</t>
    <rPh sb="1" eb="3">
      <t>タシャ</t>
    </rPh>
    <rPh sb="6" eb="8">
      <t>ジョウホウ</t>
    </rPh>
    <rPh sb="14" eb="16">
      <t>ヨウケン</t>
    </rPh>
    <phoneticPr fontId="1"/>
  </si>
  <si>
    <t>9アクセス権</t>
    <rPh sb="5" eb="6">
      <t>ケン</t>
    </rPh>
    <phoneticPr fontId="1"/>
  </si>
  <si>
    <t>10情報資産の管理
(情報)</t>
    <rPh sb="2" eb="4">
      <t>ジョウホウ</t>
    </rPh>
    <rPh sb="4" eb="6">
      <t>シサン</t>
    </rPh>
    <rPh sb="7" eb="9">
      <t>カンリ</t>
    </rPh>
    <rPh sb="11" eb="13">
      <t>ジョウホウ</t>
    </rPh>
    <phoneticPr fontId="1"/>
  </si>
  <si>
    <t>11情報資産の管理
(機器)</t>
    <rPh sb="2" eb="4">
      <t>ジョウホウ</t>
    </rPh>
    <rPh sb="4" eb="6">
      <t>シサン</t>
    </rPh>
    <rPh sb="7" eb="9">
      <t>カンリ</t>
    </rPh>
    <rPh sb="11" eb="13">
      <t>キキ</t>
    </rPh>
    <phoneticPr fontId="1"/>
  </si>
  <si>
    <t>12リスク対応</t>
    <rPh sb="5" eb="7">
      <t>タイオウ</t>
    </rPh>
    <phoneticPr fontId="1"/>
  </si>
  <si>
    <t>13取引内容・
手段の把握</t>
    <rPh sb="2" eb="4">
      <t>トリヒキ</t>
    </rPh>
    <rPh sb="4" eb="6">
      <t>ナイヨウ</t>
    </rPh>
    <rPh sb="8" eb="10">
      <t>シュダン</t>
    </rPh>
    <rPh sb="11" eb="13">
      <t>ハアク</t>
    </rPh>
    <phoneticPr fontId="1"/>
  </si>
  <si>
    <t>14外部への
接続状況の把握</t>
    <rPh sb="2" eb="4">
      <t>ガイブ</t>
    </rPh>
    <rPh sb="7" eb="9">
      <t>セツゾク</t>
    </rPh>
    <rPh sb="9" eb="11">
      <t>ジョウキョウ</t>
    </rPh>
    <rPh sb="12" eb="14">
      <t>ハアク</t>
    </rPh>
    <phoneticPr fontId="1"/>
  </si>
  <si>
    <t>15社内接続ルール</t>
    <rPh sb="2" eb="4">
      <t>シャナイ</t>
    </rPh>
    <rPh sb="4" eb="6">
      <t>セツゾク</t>
    </rPh>
    <phoneticPr fontId="1"/>
  </si>
  <si>
    <t>16物理セキュリティ</t>
    <rPh sb="2" eb="4">
      <t>ブツリ</t>
    </rPh>
    <phoneticPr fontId="1"/>
  </si>
  <si>
    <t>17通信制御</t>
    <rPh sb="2" eb="4">
      <t>ツウシン</t>
    </rPh>
    <rPh sb="4" eb="6">
      <t>セイギョ</t>
    </rPh>
    <phoneticPr fontId="1"/>
  </si>
  <si>
    <t>18認証・認可</t>
    <rPh sb="2" eb="4">
      <t>ニンショウ</t>
    </rPh>
    <rPh sb="5" eb="7">
      <t>ニンカ</t>
    </rPh>
    <phoneticPr fontId="1"/>
  </si>
  <si>
    <t>19パッチや
アップデート適用</t>
    <rPh sb="13" eb="15">
      <t>テキヨウ</t>
    </rPh>
    <phoneticPr fontId="1"/>
  </si>
  <si>
    <t>20データ保護</t>
    <rPh sb="5" eb="7">
      <t>ホゴ</t>
    </rPh>
    <phoneticPr fontId="1"/>
  </si>
  <si>
    <t>21オフィスツール関連</t>
    <rPh sb="9" eb="11">
      <t>カンレン</t>
    </rPh>
    <phoneticPr fontId="1"/>
  </si>
  <si>
    <t xml:space="preserve">22マルウェア対策
</t>
    <rPh sb="7" eb="9">
      <t>タイサク</t>
    </rPh>
    <phoneticPr fontId="1"/>
  </si>
  <si>
    <t>23不正アクセスの検知</t>
    <rPh sb="2" eb="4">
      <t>フセイ</t>
    </rPh>
    <rPh sb="9" eb="11">
      <t>ケンチ</t>
    </rPh>
    <phoneticPr fontId="1"/>
  </si>
  <si>
    <t>24バックアップ・
復元(リストア)</t>
    <rPh sb="10" eb="12">
      <t>フクゲン</t>
    </rPh>
    <phoneticPr fontId="1"/>
  </si>
  <si>
    <t>担当者メールアドレス（自社）</t>
    <rPh sb="0" eb="3">
      <t>タントウシャ</t>
    </rPh>
    <rPh sb="11" eb="13">
      <t>ジシャ</t>
    </rPh>
    <phoneticPr fontId="1"/>
  </si>
  <si>
    <t>共有先メールアドレス 1</t>
    <rPh sb="0" eb="3">
      <t>キョウユウサキ</t>
    </rPh>
    <phoneticPr fontId="1"/>
  </si>
  <si>
    <t>共有先メールアドレス 2</t>
    <rPh sb="0" eb="3">
      <t>キョウユウサキ</t>
    </rPh>
    <phoneticPr fontId="1"/>
  </si>
  <si>
    <t>共有先メールアドレス 3</t>
    <rPh sb="0" eb="3">
      <t>キョウユウサキ</t>
    </rPh>
    <phoneticPr fontId="1"/>
  </si>
  <si>
    <t>共有先メールアドレス 4</t>
    <rPh sb="0" eb="3">
      <t>キョウユウサキ</t>
    </rPh>
    <phoneticPr fontId="1"/>
  </si>
  <si>
    <t>共有先メールアドレス 5</t>
    <rPh sb="0" eb="3">
      <t>キョウユウサキ</t>
    </rPh>
    <phoneticPr fontId="1"/>
  </si>
  <si>
    <t>共有先メールアドレス 6</t>
    <rPh sb="0" eb="3">
      <t>キョウユウサキ</t>
    </rPh>
    <phoneticPr fontId="1"/>
  </si>
  <si>
    <t>共有先メールアドレス 7</t>
    <rPh sb="0" eb="3">
      <t>キョウユウサキ</t>
    </rPh>
    <phoneticPr fontId="1"/>
  </si>
  <si>
    <t>共有先メールアドレス 8</t>
    <rPh sb="0" eb="3">
      <t>キョウユウサキ</t>
    </rPh>
    <phoneticPr fontId="1"/>
  </si>
  <si>
    <t>共有先メールアドレス 9</t>
    <rPh sb="0" eb="3">
      <t>キョウユウサキ</t>
    </rPh>
    <phoneticPr fontId="1"/>
  </si>
  <si>
    <t>共有先メールアドレス 10</t>
    <rPh sb="0" eb="3">
      <t>キョウユウサキ</t>
    </rPh>
    <phoneticPr fontId="1"/>
  </si>
  <si>
    <t>共有先メールアドレス 11</t>
    <rPh sb="0" eb="3">
      <t>キョウユウサキ</t>
    </rPh>
    <phoneticPr fontId="1"/>
  </si>
  <si>
    <t>共有先メールアドレス 12</t>
    <rPh sb="0" eb="3">
      <t>キョウユウサキ</t>
    </rPh>
    <phoneticPr fontId="1"/>
  </si>
  <si>
    <t>共有先メールアドレス 13</t>
    <rPh sb="0" eb="3">
      <t>キョウユウサキ</t>
    </rPh>
    <phoneticPr fontId="1"/>
  </si>
  <si>
    <t>共有先メールアドレス 14</t>
    <rPh sb="0" eb="3">
      <t>キョウユウサキ</t>
    </rPh>
    <phoneticPr fontId="1"/>
  </si>
  <si>
    <t>共有先メールアドレス 15</t>
    <rPh sb="0" eb="3">
      <t>キョウユウサキ</t>
    </rPh>
    <phoneticPr fontId="1"/>
  </si>
  <si>
    <t>共有先メールアドレス 16</t>
    <rPh sb="0" eb="3">
      <t>キョウユウサキ</t>
    </rPh>
    <phoneticPr fontId="1"/>
  </si>
  <si>
    <t>共有先メールアドレス 17</t>
    <rPh sb="0" eb="3">
      <t>キョウユウサキ</t>
    </rPh>
    <phoneticPr fontId="1"/>
  </si>
  <si>
    <t>共有先メールアドレス 18</t>
    <rPh sb="0" eb="3">
      <t>キョウユウサキ</t>
    </rPh>
    <phoneticPr fontId="1"/>
  </si>
  <si>
    <t>共有先メールアドレス 19</t>
    <rPh sb="0" eb="3">
      <t>キョウユウサキ</t>
    </rPh>
    <phoneticPr fontId="1"/>
  </si>
  <si>
    <t>共有先メールアドレス 20</t>
    <rPh sb="0" eb="3">
      <t>キョウユウサキ</t>
    </rPh>
    <phoneticPr fontId="1"/>
  </si>
  <si>
    <t>共有先メールアドレス 21</t>
    <rPh sb="0" eb="3">
      <t>キョウユウサキ</t>
    </rPh>
    <phoneticPr fontId="1"/>
  </si>
  <si>
    <t>共有先メールアドレス 22</t>
    <rPh sb="0" eb="3">
      <t>キョウユウサキ</t>
    </rPh>
    <phoneticPr fontId="1"/>
  </si>
  <si>
    <t>共有先メールアドレス 23</t>
    <rPh sb="0" eb="3">
      <t>キョウユウサキ</t>
    </rPh>
    <phoneticPr fontId="1"/>
  </si>
  <si>
    <t>共有先メールアドレス 24</t>
    <rPh sb="0" eb="3">
      <t>キョウユウサキ</t>
    </rPh>
    <phoneticPr fontId="1"/>
  </si>
  <si>
    <t>共有先メールアドレス 25</t>
    <rPh sb="0" eb="3">
      <t>キョウユウサキ</t>
    </rPh>
    <phoneticPr fontId="1"/>
  </si>
  <si>
    <t>共有先メールアドレス 26</t>
    <rPh sb="0" eb="3">
      <t>キョウユウサキ</t>
    </rPh>
    <phoneticPr fontId="1"/>
  </si>
  <si>
    <t>共有先メールアドレス 27</t>
    <rPh sb="0" eb="3">
      <t>キョウユウサキ</t>
    </rPh>
    <phoneticPr fontId="1"/>
  </si>
  <si>
    <t>共有先メールアドレス 28</t>
    <rPh sb="0" eb="3">
      <t>キョウユウサキ</t>
    </rPh>
    <phoneticPr fontId="1"/>
  </si>
  <si>
    <t>共有先メールアドレス 29</t>
    <rPh sb="0" eb="3">
      <t>キョウユウサキ</t>
    </rPh>
    <phoneticPr fontId="1"/>
  </si>
  <si>
    <t>共有先メールアドレス 30</t>
    <rPh sb="0" eb="3">
      <t>キョウユウサキ</t>
    </rPh>
    <phoneticPr fontId="1"/>
  </si>
  <si>
    <t>共有先メールアドレス 31</t>
    <rPh sb="0" eb="3">
      <t>キョウユウサキ</t>
    </rPh>
    <phoneticPr fontId="1"/>
  </si>
  <si>
    <t>共有先メールアドレス 32</t>
    <rPh sb="0" eb="3">
      <t>キョウユウサキ</t>
    </rPh>
    <phoneticPr fontId="1"/>
  </si>
  <si>
    <t>共有先メールアドレス 33</t>
    <rPh sb="0" eb="3">
      <t>キョウユウサキ</t>
    </rPh>
    <phoneticPr fontId="1"/>
  </si>
  <si>
    <t>共有先メールアドレス 34</t>
    <rPh sb="0" eb="3">
      <t>キョウユウサキ</t>
    </rPh>
    <phoneticPr fontId="1"/>
  </si>
  <si>
    <t>共有先メールアドレス 35</t>
    <rPh sb="0" eb="3">
      <t>キョウユウサキ</t>
    </rPh>
    <phoneticPr fontId="1"/>
  </si>
  <si>
    <t>共有先メールアドレス 36</t>
    <rPh sb="0" eb="3">
      <t>キョウユウサキ</t>
    </rPh>
    <phoneticPr fontId="1"/>
  </si>
  <si>
    <t>共有先メールアドレス 37</t>
    <rPh sb="0" eb="3">
      <t>キョウユウサキ</t>
    </rPh>
    <phoneticPr fontId="1"/>
  </si>
  <si>
    <t>共有先メールアドレス 38</t>
    <rPh sb="0" eb="3">
      <t>キョウユウサキ</t>
    </rPh>
    <phoneticPr fontId="1"/>
  </si>
  <si>
    <t>共有先メールアドレス 39</t>
    <rPh sb="0" eb="3">
      <t>キョウユウサキ</t>
    </rPh>
    <phoneticPr fontId="1"/>
  </si>
  <si>
    <t>共有先メールアドレス 40</t>
    <rPh sb="0" eb="3">
      <t>キョウユウサキ</t>
    </rPh>
    <phoneticPr fontId="1"/>
  </si>
  <si>
    <t>共有先メールアドレス 41</t>
    <rPh sb="0" eb="3">
      <t>キョウユウサキ</t>
    </rPh>
    <phoneticPr fontId="1"/>
  </si>
  <si>
    <t>共有先メールアドレス 42</t>
    <rPh sb="0" eb="3">
      <t>キョウユウサキ</t>
    </rPh>
    <phoneticPr fontId="1"/>
  </si>
  <si>
    <t>共有先メールアドレス 43</t>
    <rPh sb="0" eb="3">
      <t>キョウユウサキ</t>
    </rPh>
    <phoneticPr fontId="1"/>
  </si>
  <si>
    <t>共有先メールアドレス 44</t>
    <rPh sb="0" eb="3">
      <t>キョウユウサキ</t>
    </rPh>
    <phoneticPr fontId="1"/>
  </si>
  <si>
    <t>共有先メールアドレス 45</t>
    <rPh sb="0" eb="3">
      <t>キョウユウサキ</t>
    </rPh>
    <phoneticPr fontId="1"/>
  </si>
  <si>
    <t>共有先メールアドレス 46</t>
    <rPh sb="0" eb="3">
      <t>キョウユウサキ</t>
    </rPh>
    <phoneticPr fontId="1"/>
  </si>
  <si>
    <t>共有先メールアドレス 47</t>
    <rPh sb="0" eb="3">
      <t>キョウユウサキ</t>
    </rPh>
    <phoneticPr fontId="1"/>
  </si>
  <si>
    <t>共有先メールアドレス 48</t>
    <rPh sb="0" eb="3">
      <t>キョウユウサキ</t>
    </rPh>
    <phoneticPr fontId="1"/>
  </si>
  <si>
    <t>共有先メールアドレス 49</t>
    <rPh sb="0" eb="3">
      <t>キョウユウサキ</t>
    </rPh>
    <phoneticPr fontId="1"/>
  </si>
  <si>
    <t>Company-wide</t>
  </si>
  <si>
    <t>Partial</t>
  </si>
  <si>
    <t>10000+</t>
  </si>
  <si>
    <t>3001-10000</t>
  </si>
  <si>
    <t>501-3000</t>
  </si>
  <si>
    <t>301-500</t>
  </si>
  <si>
    <t>101-300</t>
  </si>
  <si>
    <t>100 or less</t>
  </si>
  <si>
    <t>Replace</t>
  </si>
  <si>
    <t>Level 3-1</t>
  </si>
  <si>
    <t>Level 2-1</t>
  </si>
  <si>
    <t>Level 1</t>
  </si>
  <si>
    <t>Common</t>
    <phoneticPr fontId="1"/>
  </si>
  <si>
    <t xml:space="preserve">Clarify what is to be protected and identify risks (Identification)
</t>
    <phoneticPr fontId="1"/>
  </si>
  <si>
    <t>Implement measures to protect against attacks (Protection)</t>
    <phoneticPr fontId="1"/>
  </si>
  <si>
    <t>Quickly ascertain when attacks occur (Detection)</t>
    <phoneticPr fontId="1"/>
  </si>
  <si>
    <t>Respond to and recover from detected damage (Response/Recovery)</t>
    <phoneticPr fontId="1"/>
  </si>
  <si>
    <t xml:space="preserve">1 Policies
</t>
    <phoneticPr fontId="1"/>
  </si>
  <si>
    <t>4 System
(Normal)</t>
    <phoneticPr fontId="1"/>
  </si>
  <si>
    <t>9 Access rights</t>
    <phoneticPr fontId="1"/>
  </si>
  <si>
    <t>10 Management of information assets (information)</t>
    <phoneticPr fontId="1"/>
  </si>
  <si>
    <t>11 Management of information assets (equipment/devices)</t>
    <phoneticPr fontId="1"/>
  </si>
  <si>
    <t>12 Risk response</t>
    <phoneticPr fontId="1"/>
  </si>
  <si>
    <t>13 Understanding details of business transactions and methods</t>
    <phoneticPr fontId="1"/>
  </si>
  <si>
    <t>14 Understanding the statuses of external connections</t>
    <phoneticPr fontId="1"/>
  </si>
  <si>
    <t>15 In-house connection rules</t>
    <phoneticPr fontId="1"/>
  </si>
  <si>
    <t>16 Physical security</t>
    <phoneticPr fontId="1"/>
  </si>
  <si>
    <t>17 Communication control</t>
    <phoneticPr fontId="1"/>
  </si>
  <si>
    <t>18 Authentication/Approval</t>
    <phoneticPr fontId="1"/>
  </si>
  <si>
    <t>19 Applying patches and updates</t>
    <phoneticPr fontId="1"/>
  </si>
  <si>
    <t>20 Data protection</t>
    <phoneticPr fontId="1"/>
  </si>
  <si>
    <t>21 Office tool-related</t>
    <phoneticPr fontId="1"/>
  </si>
  <si>
    <t xml:space="preserve">22 Malware countermeasures
</t>
    <phoneticPr fontId="1"/>
  </si>
  <si>
    <t>23 Detecting unauthorized access</t>
    <phoneticPr fontId="1"/>
  </si>
  <si>
    <t>24 Backup/Restore</t>
    <phoneticPr fontId="1"/>
  </si>
  <si>
    <t>Japan Automobile Manufacturers Association, Inc.
Japan Auto Parts Industries Association</t>
    <phoneticPr fontId="1"/>
  </si>
  <si>
    <t>Entry sheet for shared recipients (V2.1)</t>
    <phoneticPr fontId="1"/>
  </si>
  <si>
    <r>
      <rPr>
        <sz val="18"/>
        <color rgb="FFFF0000"/>
        <rFont val="Meiryo UI"/>
        <family val="3"/>
        <charset val="128"/>
      </rPr>
      <t>（required）</t>
    </r>
    <r>
      <rPr>
        <sz val="18"/>
        <rFont val="Meiryo UI"/>
        <family val="3"/>
        <charset val="128"/>
      </rPr>
      <t>Please enter your company's contact person e-mail address.</t>
    </r>
    <phoneticPr fontId="8"/>
  </si>
  <si>
    <t>Contact person's e-mail address（your company）</t>
    <phoneticPr fontId="1"/>
  </si>
  <si>
    <t>Email address to share 1</t>
    <phoneticPr fontId="1"/>
  </si>
  <si>
    <t>Email address to share 2</t>
  </si>
  <si>
    <t>Email address to share 3</t>
  </si>
  <si>
    <t>Email address to share 4</t>
  </si>
  <si>
    <t>Email address to share 5</t>
  </si>
  <si>
    <t>Email address to share 6</t>
  </si>
  <si>
    <t>Email address to share 7</t>
  </si>
  <si>
    <t>Email address to share 8</t>
  </si>
  <si>
    <t>Email address to share 9</t>
  </si>
  <si>
    <t>Email address to share 10</t>
  </si>
  <si>
    <t>Email address to share 11</t>
  </si>
  <si>
    <t>Email address to share 12</t>
  </si>
  <si>
    <t>Email address to share 13</t>
  </si>
  <si>
    <t>Email address to share 14</t>
  </si>
  <si>
    <t>Email address to share 15</t>
  </si>
  <si>
    <t>Email address to share 16</t>
  </si>
  <si>
    <t>Email address to share 17</t>
  </si>
  <si>
    <t>Email address to share 18</t>
  </si>
  <si>
    <t>Email address to share 19</t>
  </si>
  <si>
    <t>Email address to share 20</t>
  </si>
  <si>
    <t>Email address to share 21</t>
  </si>
  <si>
    <t>Email address to share 22</t>
  </si>
  <si>
    <t>Email address to share 23</t>
  </si>
  <si>
    <t>Email address to share 24</t>
  </si>
  <si>
    <t>Email address to share 25</t>
  </si>
  <si>
    <t>Email address to share 26</t>
  </si>
  <si>
    <t>Email address to share 27</t>
  </si>
  <si>
    <t>Email address to share 28</t>
  </si>
  <si>
    <t>Email address to share 29</t>
  </si>
  <si>
    <t>Email address to share 30</t>
  </si>
  <si>
    <t>Email address to share 31</t>
  </si>
  <si>
    <t>Email address to share 32</t>
  </si>
  <si>
    <t>Email address to share 33</t>
  </si>
  <si>
    <t>Email address to share 34</t>
  </si>
  <si>
    <t>Email address to share 35</t>
  </si>
  <si>
    <t>Email address to share 36</t>
  </si>
  <si>
    <t>Email address to share 37</t>
  </si>
  <si>
    <t>Email address to share 38</t>
  </si>
  <si>
    <t>Email address to share 39</t>
  </si>
  <si>
    <t>Email address to share 40</t>
  </si>
  <si>
    <t>Email address to share 41</t>
  </si>
  <si>
    <t>Email address to share 42</t>
  </si>
  <si>
    <t>Email address to share 43</t>
  </si>
  <si>
    <t>Email address to share 44</t>
  </si>
  <si>
    <t>Email address to share 45</t>
  </si>
  <si>
    <t>Email address to share 46</t>
  </si>
  <si>
    <t>Email address to share 47</t>
  </si>
  <si>
    <t>Email address to share 48</t>
  </si>
  <si>
    <t>Email address to share 49</t>
  </si>
  <si>
    <r>
      <t>If you have a company you would like to share with, please enter the email address you would like to share with below.</t>
    </r>
    <r>
      <rPr>
        <b/>
        <sz val="14"/>
        <color rgb="FFFF0000"/>
        <rFont val="Meiryo UI"/>
        <family val="3"/>
        <charset val="128"/>
      </rPr>
      <t>（Maximum 49 entries possible）　</t>
    </r>
    <r>
      <rPr>
        <b/>
        <sz val="14"/>
        <rFont val="Meiryo UI"/>
        <family val="3"/>
        <charset val="128"/>
      </rPr>
      <t>※If you have more than 50 entries, please submit them in multiple submissions.（Select "Replace" for the second submission）</t>
    </r>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</si>
</sst>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5" x14ac:knownFonts="1">
    <font>
      <sz val="11"/>
      <color theme="1"/>
      <name val="游ゴシック"/>
      <family val="2"/>
      <charset val="128"/>
      <scheme val="minor"/>
    </font>
    <font>
      <sz val="6"/>
      <name val="游ゴシック"/>
      <family val="2"/>
      <charset val="128"/>
      <scheme val="minor"/>
    </font>
    <font>
      <sz val="11"/>
      <color theme="1"/>
      <name val="游ゴシック"/>
      <family val="2"/>
      <scheme val="minor"/>
    </font>
    <font>
      <sz val="11"/>
      <name val="Meiryo UI"/>
      <family val="3"/>
      <charset val="128"/>
    </font>
    <font>
      <sz val="18"/>
      <name val="Meiryo UI"/>
      <family val="3"/>
      <charset val="128"/>
    </font>
    <font>
      <sz val="12"/>
      <name val="Meiryo UI"/>
      <family val="3"/>
      <charset val="128"/>
    </font>
    <font>
      <sz val="11"/>
      <color theme="1"/>
      <name val="游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b/>
      <sz val="16"/>
      <name val="ＭＳ Ｐゴシック"/>
      <family val="3"/>
      <charset val="128"/>
    </font>
    <font>
      <sz val="18"/>
      <name val="ＭＳ Ｐゴシック"/>
      <family val="3"/>
      <charset val="128"/>
    </font>
    <font>
      <sz val="20"/>
      <name val="ＭＳ Ｐゴシック"/>
      <family val="3"/>
      <charset val="128"/>
    </font>
    <font>
      <sz val="28"/>
      <name val="ＭＳ Ｐゴシック"/>
      <family val="3"/>
      <charset val="128"/>
    </font>
    <font>
      <b/>
      <sz val="11"/>
      <name val="ＭＳ Ｐゴシック"/>
      <family val="3"/>
      <charset val="128"/>
    </font>
    <font>
      <sz val="8"/>
      <name val="ＭＳ Ｐゴシック"/>
      <family val="3"/>
      <charset val="128"/>
    </font>
    <font>
      <sz val="9"/>
      <color theme="1"/>
      <name val="游ゴシック"/>
      <family val="2"/>
      <charset val="128"/>
      <scheme val="minor"/>
    </font>
    <font>
      <sz val="9"/>
      <color indexed="81"/>
      <name val="Tahoma"/>
      <family val="2"/>
    </font>
    <font>
      <b/>
      <sz val="9"/>
      <color indexed="81"/>
      <name val="Tahoma"/>
      <family val="2"/>
    </font>
    <font>
      <sz val="9"/>
      <color indexed="8"/>
      <name val="Arial"/>
      <family val="2"/>
    </font>
    <font>
      <sz val="16"/>
      <name val="Arial"/>
      <family val="2"/>
    </font>
    <font>
      <sz val="26"/>
      <name val="Arial"/>
      <family val="2"/>
    </font>
    <font>
      <sz val="11"/>
      <name val="Arial"/>
      <family val="2"/>
    </font>
    <font>
      <sz val="14"/>
      <name val="Arial"/>
      <family val="2"/>
    </font>
    <font>
      <sz val="18"/>
      <name val="Arial"/>
      <family val="2"/>
    </font>
    <font>
      <b/>
      <sz val="16"/>
      <name val="Arial"/>
      <family val="2"/>
    </font>
    <font>
      <b/>
      <sz val="11"/>
      <name val="Arial"/>
      <family val="2"/>
    </font>
    <font>
      <sz val="10"/>
      <name val="Arial"/>
      <family val="2"/>
    </font>
    <font>
      <sz val="6"/>
      <name val="Arial"/>
      <family val="2"/>
    </font>
    <font>
      <b/>
      <sz val="12"/>
      <name val="Arial"/>
      <family val="2"/>
    </font>
    <font>
      <sz val="8"/>
      <name val="Arial"/>
      <family val="2"/>
    </font>
    <font>
      <b/>
      <sz val="18"/>
      <name val="Arial"/>
      <family val="2"/>
    </font>
    <font>
      <b/>
      <u/>
      <sz val="28"/>
      <color theme="1"/>
      <name val="Arial"/>
      <family val="2"/>
    </font>
    <font>
      <u/>
      <sz val="20"/>
      <name val="Arial"/>
      <family val="2"/>
    </font>
    <font>
      <sz val="22"/>
      <name val="Arial"/>
      <family val="2"/>
    </font>
    <font>
      <b/>
      <sz val="18"/>
      <color theme="1"/>
      <name val="Arial"/>
      <family val="2"/>
    </font>
    <font>
      <sz val="18"/>
      <color theme="1"/>
      <name val="Arial"/>
      <family val="2"/>
    </font>
    <font>
      <b/>
      <sz val="20"/>
      <name val="Arial"/>
      <family val="2"/>
    </font>
    <font>
      <b/>
      <sz val="16"/>
      <color theme="1"/>
      <name val="Arial"/>
      <family val="2"/>
    </font>
    <font>
      <b/>
      <sz val="22"/>
      <name val="Arial"/>
      <family val="2"/>
    </font>
    <font>
      <b/>
      <sz val="14"/>
      <name val="Arial"/>
      <family val="2"/>
    </font>
    <font>
      <b/>
      <sz val="16"/>
      <color rgb="FF000000"/>
      <name val="Arial"/>
      <family val="2"/>
    </font>
    <font>
      <sz val="16"/>
      <color rgb="FF000000"/>
      <name val="Arial"/>
      <family val="2"/>
    </font>
    <font>
      <sz val="16"/>
      <color theme="1"/>
      <name val="Arial"/>
      <family val="2"/>
    </font>
    <font>
      <b/>
      <sz val="20"/>
      <color theme="1"/>
      <name val="Arial"/>
      <family val="2"/>
    </font>
    <font>
      <b/>
      <sz val="14"/>
      <color theme="1"/>
      <name val="Arial"/>
      <family val="2"/>
    </font>
    <font>
      <sz val="12"/>
      <name val="Arial"/>
      <family val="2"/>
    </font>
    <font>
      <b/>
      <sz val="12"/>
      <name val="Meiryo UI"/>
      <family val="3"/>
      <charset val="128"/>
    </font>
    <font>
      <sz val="16"/>
      <name val="Segoe UI Symbol"/>
      <family val="3"/>
    </font>
    <font>
      <sz val="12"/>
      <name val="游ゴシック"/>
      <family val="2"/>
      <charset val="128"/>
    </font>
    <font>
      <b/>
      <sz val="12"/>
      <color theme="0"/>
      <name val="Arial"/>
      <family val="2"/>
    </font>
    <font>
      <sz val="18"/>
      <name val="Arial"/>
      <family val="3"/>
    </font>
    <font>
      <sz val="12"/>
      <color theme="0"/>
      <name val="Arial"/>
      <family val="2"/>
    </font>
    <font>
      <b/>
      <sz val="11"/>
      <color theme="1"/>
      <name val="Meiryo UI"/>
      <family val="3"/>
      <charset val="128"/>
    </font>
    <font>
      <sz val="16"/>
      <color rgb="FFFF0000"/>
      <name val="Arial"/>
      <family val="2"/>
    </font>
    <font>
      <b/>
      <sz val="18"/>
      <color rgb="FFFF0000"/>
      <name val="Arial"/>
      <family val="2"/>
    </font>
    <font>
      <b/>
      <sz val="11"/>
      <color theme="1"/>
      <name val="游ゴシック"/>
      <family val="3"/>
      <charset val="128"/>
      <scheme val="minor"/>
    </font>
    <font>
      <sz val="11"/>
      <color theme="1"/>
      <name val="游ゴシック"/>
      <family val="3"/>
      <charset val="128"/>
      <scheme val="minor"/>
    </font>
    <font>
      <b/>
      <sz val="18"/>
      <name val="Meiryo UI"/>
      <family val="3"/>
      <charset val="128"/>
    </font>
    <font>
      <b/>
      <u/>
      <sz val="28"/>
      <color theme="1"/>
      <name val="Meiryo UI"/>
      <family val="3"/>
      <charset val="128"/>
    </font>
    <font>
      <sz val="16"/>
      <name val="Meiryo UI"/>
      <family val="3"/>
      <charset val="128"/>
    </font>
    <font>
      <sz val="18"/>
      <color theme="1"/>
      <name val="Meiryo UI"/>
      <family val="3"/>
      <charset val="128"/>
    </font>
    <font>
      <sz val="18"/>
      <color rgb="FFFF0000"/>
      <name val="Meiryo UI"/>
      <family val="3"/>
      <charset val="128"/>
    </font>
    <font>
      <b/>
      <sz val="14"/>
      <name val="Meiryo UI"/>
      <family val="3"/>
      <charset val="128"/>
    </font>
    <font>
      <b/>
      <sz val="14"/>
      <color rgb="FFFF0000"/>
      <name val="Meiryo UI"/>
      <family val="3"/>
      <charset val="128"/>
    </font>
  </fonts>
  <fills count="15">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theme="4" tint="0.79998168889431442"/>
        <bgColor indexed="64"/>
      </patternFill>
    </fill>
    <fill>
      <patternFill patternType="solid">
        <fgColor rgb="FFFFFF00"/>
        <bgColor indexed="64"/>
      </patternFill>
    </fill>
    <fill>
      <patternFill patternType="solid">
        <fgColor theme="2"/>
        <bgColor indexed="64"/>
      </patternFill>
    </fill>
    <fill>
      <patternFill patternType="solid">
        <fgColor theme="0" tint="-4.9989318521683403E-2"/>
        <bgColor indexed="64"/>
      </patternFill>
    </fill>
    <fill>
      <patternFill patternType="solid">
        <fgColor indexed="43"/>
        <bgColor indexed="64"/>
      </patternFill>
    </fill>
    <fill>
      <patternFill patternType="solid">
        <fgColor rgb="FFFFFF99"/>
        <bgColor indexed="64"/>
      </patternFill>
    </fill>
    <fill>
      <patternFill patternType="solid">
        <fgColor theme="0" tint="-0.14999847407452621"/>
        <bgColor indexed="64"/>
      </patternFill>
    </fill>
    <fill>
      <patternFill patternType="solid">
        <fgColor rgb="FFCCFFFF"/>
        <bgColor indexed="64"/>
      </patternFill>
    </fill>
    <fill>
      <patternFill patternType="solid">
        <fgColor theme="5" tint="0.59999389629810485"/>
        <bgColor indexed="64"/>
      </patternFill>
    </fill>
    <fill>
      <patternFill patternType="solid">
        <fgColor theme="4" tint="0.59999389629810485"/>
        <bgColor indexed="64"/>
      </patternFill>
    </fill>
  </fills>
  <borders count="14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auto="1"/>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double">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thin">
        <color indexed="64"/>
      </top>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hair">
        <color indexed="64"/>
      </left>
      <right/>
      <top style="thin">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medium">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theme="1" tint="0.499984740745262"/>
      </left>
      <right style="thin">
        <color theme="1" tint="0.499984740745262"/>
      </right>
      <top style="thin">
        <color theme="1" tint="0.499984740745262"/>
      </top>
      <bottom style="thin">
        <color indexed="64"/>
      </bottom>
      <diagonal/>
    </border>
    <border>
      <left style="thin">
        <color indexed="64"/>
      </left>
      <right style="thin">
        <color theme="1" tint="0.499984740745262"/>
      </right>
      <top style="thin">
        <color indexed="64"/>
      </top>
      <bottom/>
      <diagonal/>
    </border>
    <border>
      <left style="thin">
        <color theme="1" tint="0.499984740745262"/>
      </left>
      <right style="thin">
        <color theme="1" tint="0.499984740745262"/>
      </right>
      <top style="thin">
        <color indexed="64"/>
      </top>
      <bottom/>
      <diagonal/>
    </border>
    <border>
      <left style="thin">
        <color theme="1" tint="0.499984740745262"/>
      </left>
      <right style="thin">
        <color indexed="64"/>
      </right>
      <top style="thin">
        <color indexed="64"/>
      </top>
      <bottom/>
      <diagonal/>
    </border>
    <border>
      <left style="thin">
        <color indexed="64"/>
      </left>
      <right style="thin">
        <color theme="1" tint="0.499984740745262"/>
      </right>
      <top/>
      <bottom/>
      <diagonal/>
    </border>
    <border>
      <left style="thin">
        <color theme="1" tint="0.499984740745262"/>
      </left>
      <right style="thin">
        <color theme="1" tint="0.499984740745262"/>
      </right>
      <top/>
      <bottom/>
      <diagonal/>
    </border>
    <border>
      <left style="thin">
        <color theme="1" tint="0.499984740745262"/>
      </left>
      <right style="thin">
        <color indexed="64"/>
      </right>
      <top/>
      <bottom/>
      <diagonal/>
    </border>
    <border>
      <left style="thin">
        <color indexed="64"/>
      </left>
      <right style="thin">
        <color theme="1" tint="0.499984740745262"/>
      </right>
      <top/>
      <bottom style="thin">
        <color indexed="64"/>
      </bottom>
      <diagonal/>
    </border>
    <border>
      <left style="thin">
        <color theme="1" tint="0.499984740745262"/>
      </left>
      <right style="thin">
        <color theme="1" tint="0.499984740745262"/>
      </right>
      <top/>
      <bottom style="thin">
        <color indexed="64"/>
      </bottom>
      <diagonal/>
    </border>
    <border>
      <left style="thin">
        <color theme="1" tint="0.499984740745262"/>
      </left>
      <right style="thin">
        <color indexed="64"/>
      </right>
      <top/>
      <bottom style="thin">
        <color indexed="64"/>
      </bottom>
      <diagonal/>
    </border>
    <border>
      <left style="thin">
        <color indexed="64"/>
      </left>
      <right/>
      <top/>
      <bottom style="medium">
        <color indexed="64"/>
      </bottom>
      <diagonal/>
    </border>
    <border>
      <left/>
      <right style="thin">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hair">
        <color indexed="64"/>
      </top>
      <bottom style="hair">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style="thin">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medium">
        <color indexed="64"/>
      </bottom>
      <diagonal/>
    </border>
    <border>
      <left/>
      <right style="medium">
        <color indexed="64"/>
      </right>
      <top style="hair">
        <color indexed="64"/>
      </top>
      <bottom style="thin">
        <color indexed="64"/>
      </bottom>
      <diagonal/>
    </border>
    <border>
      <left style="hair">
        <color indexed="64"/>
      </left>
      <right/>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hair">
        <color indexed="64"/>
      </left>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hair">
        <color indexed="64"/>
      </bottom>
      <diagonal/>
    </border>
    <border>
      <left style="hair">
        <color indexed="64"/>
      </left>
      <right/>
      <top/>
      <bottom style="hair">
        <color indexed="64"/>
      </bottom>
      <diagonal/>
    </border>
    <border>
      <left/>
      <right style="medium">
        <color indexed="64"/>
      </right>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hair">
        <color indexed="64"/>
      </right>
      <top/>
      <bottom style="medium">
        <color indexed="64"/>
      </bottom>
      <diagonal/>
    </border>
    <border>
      <left style="medium">
        <color indexed="64"/>
      </left>
      <right style="medium">
        <color indexed="64"/>
      </right>
      <top style="medium">
        <color indexed="64"/>
      </top>
      <bottom/>
      <diagonal/>
    </border>
  </borders>
  <cellStyleXfs count="9">
    <xf numFmtId="0" fontId="0" fillId="0" borderId="0">
      <alignment vertical="center"/>
    </xf>
    <xf numFmtId="0" fontId="2" fillId="0" borderId="0"/>
    <xf numFmtId="0" fontId="7" fillId="0" borderId="0"/>
    <xf numFmtId="0" fontId="7" fillId="0" borderId="0"/>
    <xf numFmtId="0" fontId="7" fillId="0" borderId="0"/>
    <xf numFmtId="0" fontId="6" fillId="0" borderId="0">
      <alignment vertical="center"/>
    </xf>
    <xf numFmtId="0" fontId="9" fillId="0" borderId="0"/>
    <xf numFmtId="0" fontId="6" fillId="0" borderId="0">
      <alignment vertical="center"/>
    </xf>
    <xf numFmtId="9" fontId="6" fillId="0" borderId="0" applyFont="0" applyFill="0" applyBorder="0" applyAlignment="0" applyProtection="0">
      <alignment vertical="center"/>
    </xf>
  </cellStyleXfs>
  <cellXfs count="495">
    <xf numFmtId="0" fontId="0" fillId="0" borderId="0" xfId="0">
      <alignment vertical="center"/>
    </xf>
    <xf numFmtId="0" fontId="7" fillId="0" borderId="0" xfId="3"/>
    <xf numFmtId="0" fontId="12" fillId="0" borderId="0" xfId="3" applyFont="1"/>
    <xf numFmtId="0" fontId="13" fillId="0" borderId="0" xfId="3" applyFont="1"/>
    <xf numFmtId="0" fontId="7" fillId="0" borderId="0" xfId="3" applyAlignment="1">
      <alignment horizontal="center" vertical="center"/>
    </xf>
    <xf numFmtId="0" fontId="11" fillId="0" borderId="0" xfId="3" applyFont="1" applyAlignment="1">
      <alignment horizontal="center" vertical="center"/>
    </xf>
    <xf numFmtId="0" fontId="14" fillId="0" borderId="0" xfId="3" applyFont="1" applyAlignment="1">
      <alignment horizontal="center"/>
    </xf>
    <xf numFmtId="0" fontId="10" fillId="0" borderId="0" xfId="3" applyFont="1" applyAlignment="1">
      <alignment horizontal="center" vertical="center" textRotation="255"/>
    </xf>
    <xf numFmtId="0" fontId="7" fillId="8" borderId="71" xfId="3" applyFill="1" applyBorder="1" applyAlignment="1">
      <alignment horizontal="center" vertical="center"/>
    </xf>
    <xf numFmtId="0" fontId="7" fillId="8" borderId="71" xfId="3" applyFill="1" applyBorder="1" applyAlignment="1">
      <alignment horizontal="center" vertical="center" wrapText="1"/>
    </xf>
    <xf numFmtId="0" fontId="0" fillId="0" borderId="72" xfId="0" applyBorder="1" applyAlignment="1">
      <alignment vertical="center" wrapText="1"/>
    </xf>
    <xf numFmtId="0" fontId="0" fillId="0" borderId="73" xfId="0" applyBorder="1">
      <alignment vertical="center"/>
    </xf>
    <xf numFmtId="0" fontId="0" fillId="0" borderId="74" xfId="0" applyBorder="1">
      <alignment vertical="center"/>
    </xf>
    <xf numFmtId="0" fontId="0" fillId="0" borderId="75" xfId="0" applyBorder="1" applyAlignment="1">
      <alignment vertical="center" wrapText="1"/>
    </xf>
    <xf numFmtId="0" fontId="0" fillId="0" borderId="76" xfId="0" applyBorder="1">
      <alignment vertical="center"/>
    </xf>
    <xf numFmtId="0" fontId="0" fillId="0" borderId="77" xfId="0" applyBorder="1">
      <alignment vertical="center"/>
    </xf>
    <xf numFmtId="0" fontId="0" fillId="0" borderId="72" xfId="0" applyBorder="1">
      <alignment vertical="center"/>
    </xf>
    <xf numFmtId="0" fontId="0" fillId="0" borderId="75" xfId="0" applyBorder="1">
      <alignment vertical="center"/>
    </xf>
    <xf numFmtId="0" fontId="0" fillId="0" borderId="78" xfId="0" applyBorder="1">
      <alignment vertical="center"/>
    </xf>
    <xf numFmtId="0" fontId="0" fillId="0" borderId="79" xfId="0" applyBorder="1">
      <alignment vertical="center"/>
    </xf>
    <xf numFmtId="0" fontId="0" fillId="0" borderId="80" xfId="0" applyBorder="1">
      <alignment vertical="center"/>
    </xf>
    <xf numFmtId="0" fontId="16" fillId="0" borderId="0" xfId="0" applyFont="1">
      <alignment vertical="center"/>
    </xf>
    <xf numFmtId="0" fontId="7" fillId="0" borderId="34" xfId="3" applyBorder="1" applyAlignment="1">
      <alignment horizontal="left"/>
    </xf>
    <xf numFmtId="0" fontId="0" fillId="0" borderId="11" xfId="0" applyBorder="1">
      <alignment vertical="center"/>
    </xf>
    <xf numFmtId="0" fontId="0" fillId="7" borderId="3" xfId="0" applyFill="1" applyBorder="1">
      <alignment vertical="center"/>
    </xf>
    <xf numFmtId="0" fontId="0" fillId="7" borderId="11" xfId="0" applyFill="1" applyBorder="1">
      <alignment vertical="center"/>
    </xf>
    <xf numFmtId="0" fontId="7" fillId="7" borderId="8" xfId="3" applyFill="1" applyBorder="1" applyAlignment="1">
      <alignment horizontal="center" vertical="center"/>
    </xf>
    <xf numFmtId="0" fontId="0" fillId="7" borderId="16" xfId="0" applyFill="1" applyBorder="1" applyAlignment="1">
      <alignment horizontal="center" vertical="center" shrinkToFit="1"/>
    </xf>
    <xf numFmtId="0" fontId="0" fillId="7" borderId="97" xfId="0" applyFill="1" applyBorder="1" applyAlignment="1">
      <alignment horizontal="center" vertical="center" shrinkToFit="1"/>
    </xf>
    <xf numFmtId="9" fontId="0" fillId="0" borderId="99" xfId="8" applyFont="1" applyBorder="1">
      <alignment vertical="center"/>
    </xf>
    <xf numFmtId="9" fontId="0" fillId="0" borderId="100" xfId="8" applyFont="1" applyBorder="1">
      <alignment vertical="center"/>
    </xf>
    <xf numFmtId="0" fontId="0" fillId="0" borderId="98" xfId="0" applyBorder="1">
      <alignment vertical="center"/>
    </xf>
    <xf numFmtId="0" fontId="0" fillId="7" borderId="62" xfId="0" applyFill="1" applyBorder="1" applyAlignment="1">
      <alignment horizontal="center" vertical="center" shrinkToFit="1"/>
    </xf>
    <xf numFmtId="0" fontId="0" fillId="0" borderId="17" xfId="0" applyBorder="1">
      <alignment vertical="center"/>
    </xf>
    <xf numFmtId="0" fontId="0" fillId="0" borderId="100" xfId="0" applyBorder="1">
      <alignment vertical="center"/>
    </xf>
    <xf numFmtId="0" fontId="0" fillId="0" borderId="102" xfId="0" applyBorder="1">
      <alignment vertical="center"/>
    </xf>
    <xf numFmtId="0" fontId="0" fillId="0" borderId="103" xfId="0" applyBorder="1">
      <alignment vertical="center"/>
    </xf>
    <xf numFmtId="0" fontId="0" fillId="0" borderId="104" xfId="0" applyBorder="1">
      <alignment vertical="center"/>
    </xf>
    <xf numFmtId="0" fontId="0" fillId="0" borderId="101" xfId="0" applyBorder="1">
      <alignment vertical="center"/>
    </xf>
    <xf numFmtId="9" fontId="0" fillId="0" borderId="104" xfId="8" applyFont="1" applyBorder="1">
      <alignment vertical="center"/>
    </xf>
    <xf numFmtId="0" fontId="0" fillId="0" borderId="11" xfId="0" applyBorder="1" applyAlignment="1">
      <alignment vertical="center" wrapText="1"/>
    </xf>
    <xf numFmtId="0" fontId="0" fillId="0" borderId="73" xfId="0" applyBorder="1" applyAlignment="1">
      <alignment horizontal="center" vertical="center"/>
    </xf>
    <xf numFmtId="0" fontId="0" fillId="0" borderId="76" xfId="0" applyBorder="1" applyAlignment="1">
      <alignment horizontal="center" vertical="center"/>
    </xf>
    <xf numFmtId="0" fontId="0" fillId="0" borderId="79" xfId="0" applyBorder="1" applyAlignment="1">
      <alignment horizontal="center" vertical="center"/>
    </xf>
    <xf numFmtId="0" fontId="0" fillId="7" borderId="105" xfId="0" applyFill="1" applyBorder="1" applyAlignment="1">
      <alignment horizontal="center" vertical="center" shrinkToFit="1"/>
    </xf>
    <xf numFmtId="0" fontId="0" fillId="7" borderId="106" xfId="0" applyFill="1" applyBorder="1" applyAlignment="1">
      <alignment horizontal="center" vertical="center" shrinkToFit="1"/>
    </xf>
    <xf numFmtId="0" fontId="0" fillId="0" borderId="107" xfId="0" applyBorder="1">
      <alignment vertical="center"/>
    </xf>
    <xf numFmtId="0" fontId="0" fillId="0" borderId="108" xfId="0" applyBorder="1">
      <alignment vertical="center"/>
    </xf>
    <xf numFmtId="0" fontId="0" fillId="0" borderId="109" xfId="0" applyBorder="1">
      <alignment vertical="center"/>
    </xf>
    <xf numFmtId="0" fontId="0" fillId="0" borderId="110" xfId="0" applyBorder="1">
      <alignment vertical="center"/>
    </xf>
    <xf numFmtId="0" fontId="7" fillId="0" borderId="31" xfId="3" applyBorder="1"/>
    <xf numFmtId="0" fontId="7" fillId="0" borderId="15" xfId="3" applyBorder="1"/>
    <xf numFmtId="0" fontId="7" fillId="0" borderId="30" xfId="3" applyBorder="1"/>
    <xf numFmtId="0" fontId="7" fillId="0" borderId="33" xfId="3" applyBorder="1"/>
    <xf numFmtId="0" fontId="7" fillId="0" borderId="41" xfId="3" applyBorder="1"/>
    <xf numFmtId="0" fontId="0" fillId="7" borderId="119" xfId="0" applyFill="1" applyBorder="1" applyAlignment="1">
      <alignment horizontal="center" vertical="center" shrinkToFit="1"/>
    </xf>
    <xf numFmtId="0" fontId="0" fillId="7" borderId="120" xfId="0" applyFill="1" applyBorder="1" applyAlignment="1">
      <alignment horizontal="center" vertical="center" shrinkToFit="1"/>
    </xf>
    <xf numFmtId="9" fontId="0" fillId="0" borderId="121" xfId="8" applyFont="1" applyBorder="1">
      <alignment vertical="center"/>
    </xf>
    <xf numFmtId="9" fontId="0" fillId="0" borderId="122" xfId="8" applyFont="1" applyBorder="1">
      <alignment vertical="center"/>
    </xf>
    <xf numFmtId="9" fontId="0" fillId="0" borderId="107" xfId="8" applyFont="1" applyBorder="1">
      <alignment vertical="center"/>
    </xf>
    <xf numFmtId="9" fontId="0" fillId="0" borderId="108" xfId="8" applyFont="1" applyBorder="1">
      <alignment vertical="center"/>
    </xf>
    <xf numFmtId="9" fontId="0" fillId="0" borderId="109" xfId="8" applyFont="1" applyBorder="1">
      <alignment vertical="center"/>
    </xf>
    <xf numFmtId="9" fontId="0" fillId="0" borderId="110" xfId="8" applyFont="1" applyBorder="1">
      <alignment vertical="center"/>
    </xf>
    <xf numFmtId="9" fontId="0" fillId="0" borderId="123" xfId="8" applyFont="1" applyBorder="1">
      <alignment vertical="center"/>
    </xf>
    <xf numFmtId="9" fontId="0" fillId="0" borderId="124" xfId="8" applyFont="1" applyBorder="1">
      <alignment vertical="center"/>
    </xf>
    <xf numFmtId="9" fontId="0" fillId="0" borderId="125" xfId="8" applyFont="1" applyBorder="1">
      <alignment vertical="center"/>
    </xf>
    <xf numFmtId="9" fontId="0" fillId="0" borderId="117" xfId="8" applyFont="1" applyBorder="1">
      <alignment vertical="center"/>
    </xf>
    <xf numFmtId="9" fontId="0" fillId="0" borderId="126" xfId="8" applyFont="1" applyBorder="1">
      <alignment vertical="center"/>
    </xf>
    <xf numFmtId="9" fontId="0" fillId="0" borderId="118" xfId="8" applyFont="1" applyBorder="1">
      <alignment vertical="center"/>
    </xf>
    <xf numFmtId="9" fontId="0" fillId="0" borderId="127" xfId="8" applyFont="1" applyBorder="1">
      <alignment vertical="center"/>
    </xf>
    <xf numFmtId="9" fontId="0" fillId="0" borderId="128" xfId="8" applyFont="1" applyBorder="1">
      <alignment vertical="center"/>
    </xf>
    <xf numFmtId="9" fontId="0" fillId="0" borderId="129" xfId="8" applyFont="1" applyBorder="1">
      <alignment vertical="center"/>
    </xf>
    <xf numFmtId="0" fontId="7" fillId="11" borderId="15" xfId="3" applyFill="1" applyBorder="1"/>
    <xf numFmtId="0" fontId="7" fillId="11" borderId="47" xfId="3" applyFill="1" applyBorder="1"/>
    <xf numFmtId="0" fontId="7" fillId="11" borderId="0" xfId="3" applyFill="1"/>
    <xf numFmtId="0" fontId="7" fillId="11" borderId="48" xfId="3" applyFill="1" applyBorder="1"/>
    <xf numFmtId="0" fontId="7" fillId="11" borderId="41" xfId="3" applyFill="1" applyBorder="1"/>
    <xf numFmtId="0" fontId="7" fillId="11" borderId="49" xfId="3" applyFill="1" applyBorder="1"/>
    <xf numFmtId="0" fontId="0" fillId="0" borderId="11" xfId="0" applyBorder="1" applyAlignment="1">
      <alignment horizontal="center" vertical="center"/>
    </xf>
    <xf numFmtId="0" fontId="0" fillId="0" borderId="3" xfId="0" applyBorder="1">
      <alignment vertical="center"/>
    </xf>
    <xf numFmtId="0" fontId="0" fillId="0" borderId="3" xfId="0" applyBorder="1" applyAlignment="1">
      <alignment horizontal="center" vertical="center"/>
    </xf>
    <xf numFmtId="0" fontId="22" fillId="0" borderId="0" xfId="3" applyFont="1"/>
    <xf numFmtId="0" fontId="22" fillId="0" borderId="31" xfId="3" applyFont="1" applyBorder="1"/>
    <xf numFmtId="0" fontId="22" fillId="0" borderId="15" xfId="3" applyFont="1" applyBorder="1"/>
    <xf numFmtId="0" fontId="22" fillId="0" borderId="47" xfId="3" applyFont="1" applyBorder="1"/>
    <xf numFmtId="0" fontId="22" fillId="0" borderId="30" xfId="3" applyFont="1" applyBorder="1"/>
    <xf numFmtId="0" fontId="22" fillId="0" borderId="48" xfId="3" applyFont="1" applyBorder="1"/>
    <xf numFmtId="0" fontId="22" fillId="0" borderId="33" xfId="3" applyFont="1" applyBorder="1"/>
    <xf numFmtId="0" fontId="22" fillId="0" borderId="41" xfId="3" applyFont="1" applyBorder="1"/>
    <xf numFmtId="0" fontId="22" fillId="0" borderId="49" xfId="3" applyFont="1" applyBorder="1"/>
    <xf numFmtId="0" fontId="22" fillId="0" borderId="34" xfId="3" applyFont="1" applyBorder="1" applyAlignment="1">
      <alignment horizontal="left"/>
    </xf>
    <xf numFmtId="0" fontId="31" fillId="2" borderId="0" xfId="0" applyFont="1" applyFill="1">
      <alignment vertical="center"/>
    </xf>
    <xf numFmtId="0" fontId="32" fillId="2" borderId="0" xfId="0" applyFont="1" applyFill="1" applyAlignment="1">
      <alignment vertical="top"/>
    </xf>
    <xf numFmtId="0" fontId="22" fillId="2" borderId="0" xfId="0" applyFont="1" applyFill="1" applyAlignment="1">
      <alignment horizontal="left" vertical="top"/>
    </xf>
    <xf numFmtId="0" fontId="33" fillId="2" borderId="0" xfId="0" applyFont="1" applyFill="1" applyAlignment="1">
      <alignment horizontal="center" vertical="center"/>
    </xf>
    <xf numFmtId="0" fontId="34" fillId="2" borderId="0" xfId="0" applyFont="1" applyFill="1" applyAlignment="1">
      <alignment horizontal="left" vertical="center"/>
    </xf>
    <xf numFmtId="0" fontId="22" fillId="2" borderId="0" xfId="0" applyFont="1" applyFill="1" applyAlignment="1">
      <alignment horizontal="left" vertical="center"/>
    </xf>
    <xf numFmtId="0" fontId="22" fillId="2" borderId="0" xfId="0" applyFont="1" applyFill="1" applyAlignment="1">
      <alignment vertical="center" shrinkToFit="1"/>
    </xf>
    <xf numFmtId="0" fontId="22" fillId="2" borderId="0" xfId="0" applyFont="1" applyFill="1" applyAlignment="1">
      <alignment horizontal="right" vertical="center" wrapText="1"/>
    </xf>
    <xf numFmtId="0" fontId="22" fillId="2" borderId="0" xfId="0" applyFont="1" applyFill="1">
      <alignment vertical="center"/>
    </xf>
    <xf numFmtId="0" fontId="35" fillId="3" borderId="1" xfId="0" applyFont="1" applyFill="1" applyBorder="1" applyAlignment="1">
      <alignment horizontal="left" vertical="center"/>
    </xf>
    <xf numFmtId="0" fontId="20" fillId="2" borderId="0" xfId="0" applyFont="1" applyFill="1" applyAlignment="1">
      <alignment horizontal="left" vertical="center"/>
    </xf>
    <xf numFmtId="0" fontId="20" fillId="2" borderId="0" xfId="0" applyFont="1" applyFill="1" applyAlignment="1">
      <alignment horizontal="left" vertical="center" shrinkToFit="1"/>
    </xf>
    <xf numFmtId="0" fontId="20" fillId="2" borderId="0" xfId="0" applyFont="1" applyFill="1" applyAlignment="1">
      <alignment horizontal="left" vertical="top"/>
    </xf>
    <xf numFmtId="0" fontId="20" fillId="2" borderId="0" xfId="0" applyFont="1" applyFill="1" applyAlignment="1">
      <alignment horizontal="center" vertical="center"/>
    </xf>
    <xf numFmtId="0" fontId="39" fillId="2" borderId="2" xfId="0" applyFont="1" applyFill="1" applyBorder="1" applyAlignment="1">
      <alignment horizontal="left" vertical="top"/>
    </xf>
    <xf numFmtId="0" fontId="20" fillId="2" borderId="2" xfId="0" applyFont="1" applyFill="1" applyBorder="1" applyAlignment="1">
      <alignment horizontal="left" vertical="top"/>
    </xf>
    <xf numFmtId="0" fontId="20" fillId="2" borderId="2" xfId="0" applyFont="1" applyFill="1" applyBorder="1" applyAlignment="1">
      <alignment horizontal="center" vertical="center"/>
    </xf>
    <xf numFmtId="0" fontId="20" fillId="2" borderId="2" xfId="0" applyFont="1" applyFill="1" applyBorder="1" applyAlignment="1">
      <alignment horizontal="left" vertical="center"/>
    </xf>
    <xf numFmtId="0" fontId="23" fillId="2" borderId="2" xfId="0" applyFont="1" applyFill="1" applyBorder="1" applyAlignment="1">
      <alignment horizontal="center" vertical="center"/>
    </xf>
    <xf numFmtId="0" fontId="20" fillId="2" borderId="0" xfId="0" applyFont="1" applyFill="1">
      <alignment vertical="center"/>
    </xf>
    <xf numFmtId="0" fontId="20" fillId="6" borderId="10" xfId="1" applyFont="1" applyFill="1" applyBorder="1" applyAlignment="1">
      <alignment horizontal="center" vertical="center" wrapText="1"/>
    </xf>
    <xf numFmtId="0" fontId="20" fillId="6" borderId="9" xfId="0" applyFont="1" applyFill="1" applyBorder="1" applyAlignment="1">
      <alignment horizontal="left" vertical="top" wrapText="1"/>
    </xf>
    <xf numFmtId="0" fontId="23" fillId="5" borderId="1" xfId="0" applyFont="1" applyFill="1" applyBorder="1" applyAlignment="1">
      <alignment vertical="center" wrapText="1"/>
    </xf>
    <xf numFmtId="0" fontId="22" fillId="2" borderId="2" xfId="0" applyFont="1" applyFill="1" applyBorder="1">
      <alignment vertical="center"/>
    </xf>
    <xf numFmtId="0" fontId="46" fillId="2" borderId="10" xfId="0" applyFont="1" applyFill="1" applyBorder="1" applyAlignment="1">
      <alignment vertical="center" wrapText="1"/>
    </xf>
    <xf numFmtId="0" fontId="46" fillId="2" borderId="1" xfId="0" applyFont="1" applyFill="1" applyBorder="1" applyAlignment="1">
      <alignment horizontal="left" vertical="center" wrapText="1"/>
    </xf>
    <xf numFmtId="0" fontId="46" fillId="2" borderId="0" xfId="0" applyFont="1" applyFill="1" applyAlignment="1">
      <alignment horizontal="left" vertical="top" wrapText="1"/>
    </xf>
    <xf numFmtId="0" fontId="24" fillId="2" borderId="0" xfId="0" applyFont="1" applyFill="1" applyAlignment="1">
      <alignment horizontal="left" vertical="top" wrapText="1"/>
    </xf>
    <xf numFmtId="0" fontId="20" fillId="2" borderId="0" xfId="0" applyFont="1" applyFill="1" applyAlignment="1">
      <alignment horizontal="left" vertical="top" wrapText="1"/>
    </xf>
    <xf numFmtId="0" fontId="20" fillId="2" borderId="0" xfId="0" applyFont="1" applyFill="1" applyAlignment="1">
      <alignment horizontal="center" vertical="center" wrapText="1"/>
    </xf>
    <xf numFmtId="0" fontId="20" fillId="2" borderId="0" xfId="0" applyFont="1" applyFill="1" applyAlignment="1">
      <alignment horizontal="left" vertical="center" wrapText="1"/>
    </xf>
    <xf numFmtId="0" fontId="22" fillId="2" borderId="0" xfId="0" applyFont="1" applyFill="1" applyAlignment="1">
      <alignment horizontal="left" vertical="top" wrapText="1"/>
    </xf>
    <xf numFmtId="0" fontId="46" fillId="2" borderId="0" xfId="0" applyFont="1" applyFill="1" applyAlignment="1">
      <alignment horizontal="center" vertical="center" wrapText="1"/>
    </xf>
    <xf numFmtId="0" fontId="22" fillId="2" borderId="0" xfId="0" applyFont="1" applyFill="1" applyAlignment="1">
      <alignment horizontal="left" vertical="center" wrapText="1"/>
    </xf>
    <xf numFmtId="0" fontId="46" fillId="2" borderId="0" xfId="0" applyFont="1" applyFill="1" applyAlignment="1">
      <alignment horizontal="left" vertical="top"/>
    </xf>
    <xf numFmtId="0" fontId="46" fillId="2" borderId="0" xfId="0" applyFont="1" applyFill="1" applyAlignment="1">
      <alignment horizontal="center" vertical="center"/>
    </xf>
    <xf numFmtId="0" fontId="46" fillId="2" borderId="0" xfId="0" applyFont="1" applyFill="1" applyAlignment="1">
      <alignment vertical="top"/>
    </xf>
    <xf numFmtId="0" fontId="29" fillId="2" borderId="1" xfId="0" applyFont="1" applyFill="1" applyBorder="1" applyAlignment="1">
      <alignment horizontal="center" vertical="center" wrapText="1"/>
    </xf>
    <xf numFmtId="0" fontId="29" fillId="12" borderId="1" xfId="0" applyFont="1" applyFill="1" applyBorder="1" applyAlignment="1">
      <alignment horizontal="center" vertical="center" wrapText="1"/>
    </xf>
    <xf numFmtId="0" fontId="46" fillId="2" borderId="0" xfId="0" applyFont="1" applyFill="1">
      <alignment vertical="center"/>
    </xf>
    <xf numFmtId="0" fontId="29" fillId="2" borderId="3" xfId="0" applyFont="1" applyFill="1" applyBorder="1" applyAlignment="1">
      <alignment horizontal="center" vertical="center" wrapText="1"/>
    </xf>
    <xf numFmtId="0" fontId="29" fillId="12" borderId="8" xfId="0" applyFont="1" applyFill="1" applyBorder="1" applyAlignment="1">
      <alignment horizontal="center" vertical="center" wrapText="1"/>
    </xf>
    <xf numFmtId="0" fontId="46" fillId="2" borderId="1" xfId="0" applyFont="1" applyFill="1" applyBorder="1" applyAlignment="1">
      <alignment vertical="center" wrapText="1"/>
    </xf>
    <xf numFmtId="0" fontId="46" fillId="2" borderId="8" xfId="0" applyFont="1" applyFill="1" applyBorder="1" applyAlignment="1">
      <alignment horizontal="left" vertical="top" wrapText="1"/>
    </xf>
    <xf numFmtId="0" fontId="46" fillId="2" borderId="1" xfId="0" applyFont="1" applyFill="1" applyBorder="1" applyAlignment="1">
      <alignment horizontal="left" vertical="top" wrapText="1"/>
    </xf>
    <xf numFmtId="0" fontId="29" fillId="2" borderId="8" xfId="0" applyFont="1" applyFill="1" applyBorder="1" applyAlignment="1">
      <alignment horizontal="left" vertical="center" wrapText="1"/>
    </xf>
    <xf numFmtId="0" fontId="46" fillId="2" borderId="1" xfId="0" applyFont="1" applyFill="1" applyBorder="1">
      <alignment vertical="center"/>
    </xf>
    <xf numFmtId="0" fontId="31" fillId="6" borderId="13" xfId="0" applyFont="1" applyFill="1" applyBorder="1" applyAlignment="1">
      <alignment vertical="center" shrinkToFit="1"/>
    </xf>
    <xf numFmtId="0" fontId="31" fillId="6" borderId="14" xfId="0" applyFont="1" applyFill="1" applyBorder="1" applyAlignment="1">
      <alignment vertical="center" shrinkToFit="1"/>
    </xf>
    <xf numFmtId="0" fontId="31" fillId="6" borderId="14" xfId="0" applyFont="1" applyFill="1" applyBorder="1" applyAlignment="1">
      <alignment horizontal="right" vertical="center" shrinkToFit="1"/>
    </xf>
    <xf numFmtId="0" fontId="29" fillId="2" borderId="3" xfId="0" applyFont="1" applyFill="1" applyBorder="1" applyAlignment="1">
      <alignment horizontal="left" vertical="center" wrapText="1"/>
    </xf>
    <xf numFmtId="0" fontId="29" fillId="2" borderId="3" xfId="0" applyFont="1" applyFill="1" applyBorder="1" applyAlignment="1">
      <alignment vertical="top" wrapText="1"/>
    </xf>
    <xf numFmtId="0" fontId="29" fillId="2" borderId="11" xfId="0" applyFont="1" applyFill="1" applyBorder="1" applyAlignment="1">
      <alignment vertical="top" wrapText="1"/>
    </xf>
    <xf numFmtId="0" fontId="50" fillId="2" borderId="11" xfId="0" applyFont="1" applyFill="1" applyBorder="1" applyAlignment="1">
      <alignment vertical="top" wrapText="1"/>
    </xf>
    <xf numFmtId="0" fontId="50" fillId="2" borderId="8" xfId="0" applyFont="1" applyFill="1" applyBorder="1" applyAlignment="1">
      <alignment vertical="top" wrapText="1"/>
    </xf>
    <xf numFmtId="0" fontId="51" fillId="2" borderId="0" xfId="0" applyFont="1" applyFill="1" applyAlignment="1">
      <alignment horizontal="left" vertical="top" wrapText="1"/>
    </xf>
    <xf numFmtId="0" fontId="46" fillId="2" borderId="3" xfId="0" applyFont="1" applyFill="1" applyBorder="1" applyAlignment="1">
      <alignment vertical="top" wrapText="1"/>
    </xf>
    <xf numFmtId="0" fontId="46" fillId="2" borderId="11" xfId="0" applyFont="1" applyFill="1" applyBorder="1" applyAlignment="1">
      <alignment vertical="top" wrapText="1"/>
    </xf>
    <xf numFmtId="0" fontId="52" fillId="2" borderId="11" xfId="0" applyFont="1" applyFill="1" applyBorder="1" applyAlignment="1">
      <alignment vertical="top" wrapText="1"/>
    </xf>
    <xf numFmtId="0" fontId="52" fillId="2" borderId="8" xfId="0" applyFont="1" applyFill="1" applyBorder="1" applyAlignment="1">
      <alignment vertical="top" wrapText="1"/>
    </xf>
    <xf numFmtId="0" fontId="50" fillId="2" borderId="8" xfId="0" applyFont="1" applyFill="1" applyBorder="1" applyAlignment="1">
      <alignment horizontal="left" vertical="center" wrapText="1"/>
    </xf>
    <xf numFmtId="0" fontId="53" fillId="2" borderId="0" xfId="0" applyFont="1" applyFill="1" applyAlignment="1">
      <alignment horizontal="right" vertical="center"/>
    </xf>
    <xf numFmtId="0" fontId="53" fillId="2" borderId="0" xfId="0" applyFont="1" applyFill="1" applyAlignment="1">
      <alignment horizontal="center" vertical="center"/>
    </xf>
    <xf numFmtId="0" fontId="36" fillId="4" borderId="7" xfId="0" applyFont="1" applyFill="1" applyBorder="1" applyAlignment="1" applyProtection="1">
      <alignment vertical="center" shrinkToFit="1"/>
      <protection locked="0"/>
    </xf>
    <xf numFmtId="0" fontId="29" fillId="4" borderId="1" xfId="0" applyFont="1" applyFill="1" applyBorder="1" applyAlignment="1" applyProtection="1">
      <alignment horizontal="center" vertical="center" wrapText="1"/>
      <protection locked="0"/>
    </xf>
    <xf numFmtId="0" fontId="46" fillId="4" borderId="9" xfId="0" applyFont="1" applyFill="1" applyBorder="1" applyAlignment="1" applyProtection="1">
      <alignment vertical="center" wrapText="1"/>
      <protection locked="0"/>
    </xf>
    <xf numFmtId="0" fontId="56" fillId="0" borderId="0" xfId="0" applyFont="1">
      <alignment vertical="center"/>
    </xf>
    <xf numFmtId="0" fontId="0" fillId="0" borderId="14" xfId="0" applyBorder="1">
      <alignment vertical="center"/>
    </xf>
    <xf numFmtId="0" fontId="57" fillId="0" borderId="0" xfId="0" applyFont="1">
      <alignment vertical="center"/>
    </xf>
    <xf numFmtId="0" fontId="56" fillId="0" borderId="2" xfId="0" applyFont="1" applyBorder="1">
      <alignment vertical="center"/>
    </xf>
    <xf numFmtId="0" fontId="57" fillId="13" borderId="1" xfId="0" applyFont="1" applyFill="1" applyBorder="1">
      <alignment vertical="center"/>
    </xf>
    <xf numFmtId="0" fontId="0" fillId="14" borderId="1" xfId="0" applyFill="1" applyBorder="1">
      <alignment vertical="center"/>
    </xf>
    <xf numFmtId="0" fontId="0" fillId="0" borderId="1" xfId="0" applyBorder="1">
      <alignment vertical="center"/>
    </xf>
    <xf numFmtId="0" fontId="0" fillId="0" borderId="1" xfId="0" applyBorder="1" applyAlignment="1">
      <alignment vertical="center" wrapText="1"/>
    </xf>
    <xf numFmtId="0" fontId="58" fillId="2" borderId="0" xfId="0" applyFont="1" applyFill="1">
      <alignment vertical="center"/>
    </xf>
    <xf numFmtId="0" fontId="59" fillId="2" borderId="0" xfId="0" applyFont="1" applyFill="1" applyAlignment="1">
      <alignment vertical="top"/>
    </xf>
    <xf numFmtId="0" fontId="4" fillId="2" borderId="0" xfId="0" applyFont="1" applyFill="1" applyAlignment="1">
      <alignment horizontal="left" vertical="top"/>
    </xf>
    <xf numFmtId="0" fontId="3" fillId="2" borderId="0" xfId="0" applyFont="1" applyFill="1" applyAlignment="1">
      <alignment horizontal="right" vertical="center" wrapText="1"/>
    </xf>
    <xf numFmtId="0" fontId="3" fillId="2" borderId="0" xfId="0" applyFont="1" applyFill="1">
      <alignment vertical="center"/>
    </xf>
    <xf numFmtId="0" fontId="4" fillId="2" borderId="0" xfId="0" applyFont="1" applyFill="1" applyAlignment="1">
      <alignment horizontal="left" vertical="center"/>
    </xf>
    <xf numFmtId="0" fontId="61" fillId="14" borderId="1" xfId="0" applyFont="1" applyFill="1" applyBorder="1" applyAlignment="1">
      <alignment horizontal="left" vertical="center"/>
    </xf>
    <xf numFmtId="0" fontId="4" fillId="2" borderId="1" xfId="0" applyFont="1" applyFill="1" applyBorder="1" applyAlignment="1" applyProtection="1">
      <alignment horizontal="left" vertical="center"/>
      <protection locked="0"/>
    </xf>
    <xf numFmtId="0" fontId="5" fillId="2" borderId="0" xfId="0" applyFont="1" applyFill="1" applyAlignment="1">
      <alignment horizontal="left" vertical="top"/>
    </xf>
    <xf numFmtId="0" fontId="5" fillId="2" borderId="0" xfId="0" applyFont="1" applyFill="1" applyAlignment="1">
      <alignment vertical="top"/>
    </xf>
    <xf numFmtId="0" fontId="61" fillId="3" borderId="1" xfId="0" applyFont="1" applyFill="1" applyBorder="1" applyAlignment="1">
      <alignment horizontal="left" vertical="center"/>
    </xf>
    <xf numFmtId="0" fontId="4" fillId="4" borderId="1" xfId="0" applyFont="1" applyFill="1" applyBorder="1" applyAlignment="1" applyProtection="1">
      <alignment horizontal="left" vertical="center"/>
      <protection locked="0"/>
    </xf>
    <xf numFmtId="0" fontId="61" fillId="3" borderId="1" xfId="0" applyFont="1" applyFill="1" applyBorder="1" applyAlignment="1">
      <alignment horizontal="left" vertical="center" shrinkToFit="1"/>
    </xf>
    <xf numFmtId="0" fontId="63" fillId="2" borderId="0" xfId="0" applyFont="1" applyFill="1" applyAlignment="1">
      <alignment horizontal="left" vertical="center"/>
    </xf>
    <xf numFmtId="0" fontId="38" fillId="2" borderId="15" xfId="0" applyFont="1" applyFill="1" applyBorder="1" applyAlignment="1">
      <alignment horizontal="right" vertical="top"/>
    </xf>
    <xf numFmtId="0" fontId="20" fillId="2" borderId="15" xfId="0" applyFont="1" applyFill="1" applyBorder="1" applyAlignment="1">
      <alignment horizontal="center" vertical="center" shrinkToFit="1"/>
    </xf>
    <xf numFmtId="0" fontId="38" fillId="2" borderId="0" xfId="0" applyFont="1" applyFill="1" applyAlignment="1">
      <alignment horizontal="right" vertical="top"/>
    </xf>
    <xf numFmtId="0" fontId="20" fillId="2" borderId="0" xfId="0" applyFont="1" applyFill="1" applyAlignment="1">
      <alignment horizontal="center" vertical="center" shrinkToFit="1"/>
    </xf>
    <xf numFmtId="0" fontId="31" fillId="10" borderId="139" xfId="0" applyFont="1" applyFill="1" applyBorder="1" applyAlignment="1" applyProtection="1">
      <alignment horizontal="center" vertical="center"/>
      <protection locked="0"/>
    </xf>
    <xf numFmtId="0" fontId="31" fillId="10" borderId="13" xfId="0" applyFont="1" applyFill="1" applyBorder="1" applyAlignment="1" applyProtection="1">
      <alignment horizontal="center" vertical="center"/>
      <protection locked="0"/>
    </xf>
    <xf numFmtId="0" fontId="37" fillId="3" borderId="139" xfId="0" applyFont="1" applyFill="1" applyBorder="1" applyAlignment="1">
      <alignment horizontal="center" vertical="center" wrapText="1" shrinkToFit="1"/>
    </xf>
    <xf numFmtId="0" fontId="37" fillId="3" borderId="13" xfId="0" applyFont="1" applyFill="1" applyBorder="1" applyAlignment="1">
      <alignment horizontal="center" vertical="center" shrinkToFit="1"/>
    </xf>
    <xf numFmtId="0" fontId="55" fillId="3" borderId="1" xfId="0" applyFont="1" applyFill="1" applyBorder="1" applyAlignment="1">
      <alignment horizontal="left" vertical="center" wrapText="1"/>
    </xf>
    <xf numFmtId="0" fontId="54" fillId="4" borderId="1" xfId="0" applyFont="1" applyFill="1" applyBorder="1" applyAlignment="1" applyProtection="1">
      <alignment horizontal="left" vertical="center"/>
      <protection locked="0"/>
    </xf>
    <xf numFmtId="0" fontId="20" fillId="2" borderId="0" xfId="0" applyFont="1" applyFill="1" applyAlignment="1">
      <alignment horizontal="left" vertical="center"/>
    </xf>
    <xf numFmtId="0" fontId="35" fillId="3" borderId="10" xfId="0" applyFont="1" applyFill="1" applyBorder="1" applyAlignment="1">
      <alignment horizontal="center" vertical="top"/>
    </xf>
    <xf numFmtId="0" fontId="35" fillId="3" borderId="7" xfId="0" applyFont="1" applyFill="1" applyBorder="1" applyAlignment="1">
      <alignment horizontal="center" vertical="top"/>
    </xf>
    <xf numFmtId="0" fontId="24" fillId="4" borderId="10" xfId="0" applyFont="1" applyFill="1" applyBorder="1" applyAlignment="1" applyProtection="1">
      <alignment horizontal="center" vertical="center" shrinkToFit="1"/>
      <protection locked="0"/>
    </xf>
    <xf numFmtId="0" fontId="24" fillId="4" borderId="6" xfId="0" applyFont="1" applyFill="1" applyBorder="1" applyAlignment="1" applyProtection="1">
      <alignment horizontal="center" vertical="center" shrinkToFit="1"/>
      <protection locked="0"/>
    </xf>
    <xf numFmtId="0" fontId="24" fillId="4" borderId="7" xfId="0" applyFont="1" applyFill="1" applyBorder="1" applyAlignment="1" applyProtection="1">
      <alignment horizontal="center" vertical="center" shrinkToFit="1"/>
      <protection locked="0"/>
    </xf>
    <xf numFmtId="0" fontId="35" fillId="3" borderId="1" xfId="0" applyFont="1" applyFill="1" applyBorder="1" applyAlignment="1">
      <alignment horizontal="center" vertical="center"/>
    </xf>
    <xf numFmtId="0" fontId="31" fillId="2" borderId="18" xfId="0" applyFont="1" applyFill="1" applyBorder="1" applyAlignment="1">
      <alignment horizontal="center" vertical="center" wrapText="1"/>
    </xf>
    <xf numFmtId="0" fontId="20" fillId="2" borderId="18" xfId="0" applyFont="1" applyFill="1" applyBorder="1" applyAlignment="1">
      <alignment horizontal="center" vertical="center" wrapText="1"/>
    </xf>
    <xf numFmtId="0" fontId="25" fillId="5" borderId="1" xfId="1" applyFont="1" applyFill="1" applyBorder="1" applyAlignment="1">
      <alignment horizontal="center" vertical="center" wrapText="1" shrinkToFit="1"/>
    </xf>
    <xf numFmtId="0" fontId="25" fillId="5" borderId="1" xfId="1" applyFont="1" applyFill="1" applyBorder="1" applyAlignment="1">
      <alignment horizontal="center" vertical="center" wrapText="1"/>
    </xf>
    <xf numFmtId="0" fontId="25" fillId="5" borderId="3" xfId="1" applyFont="1" applyFill="1" applyBorder="1" applyAlignment="1">
      <alignment horizontal="center" vertical="center" wrapText="1"/>
    </xf>
    <xf numFmtId="0" fontId="25" fillId="5" borderId="8" xfId="1" applyFont="1" applyFill="1" applyBorder="1" applyAlignment="1">
      <alignment horizontal="center" vertical="center" wrapText="1"/>
    </xf>
    <xf numFmtId="0" fontId="20" fillId="5" borderId="1" xfId="1" applyFont="1" applyFill="1" applyBorder="1" applyAlignment="1">
      <alignment horizontal="center" vertical="center" wrapText="1"/>
    </xf>
    <xf numFmtId="0" fontId="40" fillId="5" borderId="1" xfId="1" applyFont="1" applyFill="1" applyBorder="1" applyAlignment="1">
      <alignment horizontal="center" vertical="center" wrapText="1"/>
    </xf>
    <xf numFmtId="0" fontId="20" fillId="5" borderId="1" xfId="1" applyFont="1" applyFill="1" applyBorder="1" applyAlignment="1">
      <alignment horizontal="center" vertical="center" shrinkToFit="1"/>
    </xf>
    <xf numFmtId="0" fontId="20" fillId="5" borderId="3" xfId="1" applyFont="1" applyFill="1" applyBorder="1" applyAlignment="1">
      <alignment horizontal="center" vertical="center" shrinkToFit="1"/>
    </xf>
    <xf numFmtId="0" fontId="20" fillId="5" borderId="8" xfId="1" applyFont="1" applyFill="1" applyBorder="1" applyAlignment="1">
      <alignment horizontal="center" vertical="center" shrinkToFit="1"/>
    </xf>
    <xf numFmtId="0" fontId="20" fillId="5" borderId="8" xfId="1" applyFont="1" applyFill="1" applyBorder="1" applyAlignment="1">
      <alignment horizontal="center" vertical="center" wrapText="1"/>
    </xf>
    <xf numFmtId="0" fontId="46" fillId="2" borderId="1" xfId="0" applyFont="1" applyFill="1" applyBorder="1" applyAlignment="1">
      <alignment vertical="center" wrapText="1"/>
    </xf>
    <xf numFmtId="0" fontId="46" fillId="2" borderId="3" xfId="0" applyFont="1" applyFill="1" applyBorder="1" applyAlignment="1">
      <alignment vertical="center" wrapText="1"/>
    </xf>
    <xf numFmtId="0" fontId="46" fillId="2" borderId="8" xfId="0" applyFont="1" applyFill="1" applyBorder="1" applyAlignment="1">
      <alignment vertical="center" wrapText="1"/>
    </xf>
    <xf numFmtId="0" fontId="46" fillId="2" borderId="11" xfId="0" applyFont="1" applyFill="1" applyBorder="1" applyAlignment="1">
      <alignment vertical="center" wrapText="1"/>
    </xf>
    <xf numFmtId="0" fontId="45" fillId="5" borderId="5" xfId="0" applyFont="1" applyFill="1" applyBorder="1" applyAlignment="1">
      <alignment horizontal="center" vertical="center" wrapText="1"/>
    </xf>
    <xf numFmtId="0" fontId="45" fillId="5" borderId="6" xfId="0" applyFont="1" applyFill="1" applyBorder="1" applyAlignment="1">
      <alignment horizontal="center" vertical="center" wrapText="1"/>
    </xf>
    <xf numFmtId="0" fontId="45" fillId="5" borderId="7" xfId="0" applyFont="1" applyFill="1" applyBorder="1" applyAlignment="1">
      <alignment horizontal="center" vertical="center" wrapText="1"/>
    </xf>
    <xf numFmtId="0" fontId="44" fillId="6" borderId="19" xfId="0" applyFont="1" applyFill="1" applyBorder="1" applyAlignment="1">
      <alignment horizontal="center" vertical="center"/>
    </xf>
    <xf numFmtId="0" fontId="44" fillId="6" borderId="4" xfId="0" applyFont="1" applyFill="1" applyBorder="1" applyAlignment="1">
      <alignment horizontal="center" vertical="center"/>
    </xf>
    <xf numFmtId="0" fontId="60" fillId="2" borderId="0" xfId="0" applyFont="1" applyFill="1" applyAlignment="1">
      <alignment horizontal="left" vertical="center"/>
    </xf>
    <xf numFmtId="0" fontId="24" fillId="0" borderId="34" xfId="3" applyFont="1" applyBorder="1" applyAlignment="1">
      <alignment horizontal="left" vertical="center" shrinkToFit="1"/>
    </xf>
    <xf numFmtId="0" fontId="22" fillId="0" borderId="34" xfId="3" applyFont="1" applyBorder="1" applyAlignment="1">
      <alignment horizontal="left"/>
    </xf>
    <xf numFmtId="0" fontId="20" fillId="0" borderId="34" xfId="3" applyFont="1" applyBorder="1" applyAlignment="1">
      <alignment horizontal="left" vertical="center" shrinkToFit="1"/>
    </xf>
    <xf numFmtId="0" fontId="20" fillId="0" borderId="34" xfId="3" applyFont="1" applyBorder="1" applyAlignment="1">
      <alignment vertical="center" shrinkToFit="1"/>
    </xf>
    <xf numFmtId="0" fontId="20" fillId="9" borderId="43" xfId="3" applyFont="1" applyFill="1" applyBorder="1" applyAlignment="1">
      <alignment horizontal="center" vertical="center" wrapText="1"/>
    </xf>
    <xf numFmtId="0" fontId="20" fillId="9" borderId="44" xfId="3" applyFont="1" applyFill="1" applyBorder="1" applyAlignment="1">
      <alignment horizontal="center" vertical="center" wrapText="1"/>
    </xf>
    <xf numFmtId="0" fontId="20" fillId="9" borderId="82" xfId="3" applyFont="1" applyFill="1" applyBorder="1" applyAlignment="1">
      <alignment horizontal="center" vertical="center" wrapText="1"/>
    </xf>
    <xf numFmtId="0" fontId="20" fillId="9" borderId="30" xfId="3" applyFont="1" applyFill="1" applyBorder="1" applyAlignment="1">
      <alignment horizontal="center" vertical="center" wrapText="1"/>
    </xf>
    <xf numFmtId="0" fontId="20" fillId="9" borderId="0" xfId="3" applyFont="1" applyFill="1" applyAlignment="1">
      <alignment horizontal="center" vertical="center" wrapText="1"/>
    </xf>
    <xf numFmtId="0" fontId="20" fillId="9" borderId="18" xfId="3" applyFont="1" applyFill="1" applyBorder="1" applyAlignment="1">
      <alignment horizontal="center" vertical="center" wrapText="1"/>
    </xf>
    <xf numFmtId="0" fontId="20" fillId="9" borderId="33" xfId="3" applyFont="1" applyFill="1" applyBorder="1" applyAlignment="1">
      <alignment horizontal="center" vertical="center" wrapText="1"/>
    </xf>
    <xf numFmtId="0" fontId="20" fillId="9" borderId="41" xfId="3" applyFont="1" applyFill="1" applyBorder="1" applyAlignment="1">
      <alignment horizontal="center" vertical="center" wrapText="1"/>
    </xf>
    <xf numFmtId="0" fontId="20" fillId="9" borderId="42" xfId="3" applyFont="1" applyFill="1" applyBorder="1" applyAlignment="1">
      <alignment horizontal="center" vertical="center" wrapText="1"/>
    </xf>
    <xf numFmtId="9" fontId="21" fillId="0" borderId="27" xfId="3" applyNumberFormat="1" applyFont="1" applyBorder="1" applyAlignment="1">
      <alignment horizontal="center" vertical="center"/>
    </xf>
    <xf numFmtId="9" fontId="21" fillId="0" borderId="44" xfId="3" applyNumberFormat="1" applyFont="1" applyBorder="1" applyAlignment="1">
      <alignment horizontal="center" vertical="center"/>
    </xf>
    <xf numFmtId="9" fontId="21" fillId="0" borderId="45" xfId="3" applyNumberFormat="1" applyFont="1" applyBorder="1" applyAlignment="1">
      <alignment horizontal="center" vertical="center"/>
    </xf>
    <xf numFmtId="9" fontId="21" fillId="0" borderId="17" xfId="3" applyNumberFormat="1" applyFont="1" applyBorder="1" applyAlignment="1">
      <alignment horizontal="center" vertical="center"/>
    </xf>
    <xf numFmtId="9" fontId="21" fillId="0" borderId="0" xfId="3" applyNumberFormat="1" applyFont="1" applyAlignment="1">
      <alignment horizontal="center" vertical="center"/>
    </xf>
    <xf numFmtId="9" fontId="21" fillId="0" borderId="48" xfId="3" applyNumberFormat="1" applyFont="1" applyBorder="1" applyAlignment="1">
      <alignment horizontal="center" vertical="center"/>
    </xf>
    <xf numFmtId="9" fontId="21" fillId="0" borderId="81" xfId="3" applyNumberFormat="1" applyFont="1" applyBorder="1" applyAlignment="1">
      <alignment horizontal="center" vertical="center"/>
    </xf>
    <xf numFmtId="9" fontId="21" fillId="0" borderId="41" xfId="3" applyNumberFormat="1" applyFont="1" applyBorder="1" applyAlignment="1">
      <alignment horizontal="center" vertical="center"/>
    </xf>
    <xf numFmtId="9" fontId="21" fillId="0" borderId="49" xfId="3" applyNumberFormat="1" applyFont="1" applyBorder="1" applyAlignment="1">
      <alignment horizontal="center" vertical="center"/>
    </xf>
    <xf numFmtId="0" fontId="23" fillId="9" borderId="43" xfId="3" applyFont="1" applyFill="1" applyBorder="1" applyAlignment="1">
      <alignment horizontal="center" vertical="center" wrapText="1"/>
    </xf>
    <xf numFmtId="0" fontId="23" fillId="9" borderId="44" xfId="3" applyFont="1" applyFill="1" applyBorder="1" applyAlignment="1">
      <alignment horizontal="center" vertical="center" wrapText="1"/>
    </xf>
    <xf numFmtId="0" fontId="23" fillId="9" borderId="82" xfId="3" applyFont="1" applyFill="1" applyBorder="1" applyAlignment="1">
      <alignment horizontal="center" vertical="center" wrapText="1"/>
    </xf>
    <xf numFmtId="0" fontId="23" fillId="9" borderId="30" xfId="3" applyFont="1" applyFill="1" applyBorder="1" applyAlignment="1">
      <alignment horizontal="center" vertical="center" wrapText="1"/>
    </xf>
    <xf numFmtId="0" fontId="23" fillId="9" borderId="0" xfId="3" applyFont="1" applyFill="1" applyAlignment="1">
      <alignment horizontal="center" vertical="center" wrapText="1"/>
    </xf>
    <xf numFmtId="0" fontId="23" fillId="9" borderId="18" xfId="3" applyFont="1" applyFill="1" applyBorder="1" applyAlignment="1">
      <alignment horizontal="center" vertical="center" wrapText="1"/>
    </xf>
    <xf numFmtId="0" fontId="23" fillId="9" borderId="33" xfId="3" applyFont="1" applyFill="1" applyBorder="1" applyAlignment="1">
      <alignment horizontal="center" vertical="center" wrapText="1"/>
    </xf>
    <xf numFmtId="0" fontId="23" fillId="9" borderId="41" xfId="3" applyFont="1" applyFill="1" applyBorder="1" applyAlignment="1">
      <alignment horizontal="center" vertical="center" wrapText="1"/>
    </xf>
    <xf numFmtId="0" fontId="23" fillId="9" borderId="42" xfId="3" applyFont="1" applyFill="1" applyBorder="1" applyAlignment="1">
      <alignment horizontal="center" vertical="center" wrapText="1"/>
    </xf>
    <xf numFmtId="9" fontId="24" fillId="0" borderId="27" xfId="3" applyNumberFormat="1" applyFont="1" applyBorder="1" applyAlignment="1">
      <alignment horizontal="center" vertical="center"/>
    </xf>
    <xf numFmtId="9" fontId="24" fillId="0" borderId="44" xfId="3" applyNumberFormat="1" applyFont="1" applyBorder="1" applyAlignment="1">
      <alignment horizontal="center" vertical="center"/>
    </xf>
    <xf numFmtId="9" fontId="24" fillId="0" borderId="45" xfId="3" applyNumberFormat="1" applyFont="1" applyBorder="1" applyAlignment="1">
      <alignment horizontal="center" vertical="center"/>
    </xf>
    <xf numFmtId="9" fontId="24" fillId="0" borderId="17" xfId="3" applyNumberFormat="1" applyFont="1" applyBorder="1" applyAlignment="1">
      <alignment horizontal="center" vertical="center"/>
    </xf>
    <xf numFmtId="9" fontId="24" fillId="0" borderId="0" xfId="3" applyNumberFormat="1" applyFont="1" applyAlignment="1">
      <alignment horizontal="center" vertical="center"/>
    </xf>
    <xf numFmtId="9" fontId="24" fillId="0" borderId="48" xfId="3" applyNumberFormat="1" applyFont="1" applyBorder="1" applyAlignment="1">
      <alignment horizontal="center" vertical="center"/>
    </xf>
    <xf numFmtId="9" fontId="24" fillId="0" borderId="81" xfId="3" applyNumberFormat="1" applyFont="1" applyBorder="1" applyAlignment="1">
      <alignment horizontal="center" vertical="center"/>
    </xf>
    <xf numFmtId="9" fontId="24" fillId="0" borderId="41" xfId="3" applyNumberFormat="1" applyFont="1" applyBorder="1" applyAlignment="1">
      <alignment horizontal="center" vertical="center"/>
    </xf>
    <xf numFmtId="9" fontId="24" fillId="0" borderId="49" xfId="3" applyNumberFormat="1" applyFont="1" applyBorder="1" applyAlignment="1">
      <alignment horizontal="center" vertical="center"/>
    </xf>
    <xf numFmtId="0" fontId="23" fillId="11" borderId="43" xfId="3" applyFont="1" applyFill="1" applyBorder="1" applyAlignment="1">
      <alignment horizontal="center" vertical="center" wrapText="1"/>
    </xf>
    <xf numFmtId="0" fontId="23" fillId="11" borderId="44" xfId="3" applyFont="1" applyFill="1" applyBorder="1" applyAlignment="1">
      <alignment horizontal="center" vertical="center" wrapText="1"/>
    </xf>
    <xf numFmtId="0" fontId="23" fillId="11" borderId="82" xfId="3" applyFont="1" applyFill="1" applyBorder="1" applyAlignment="1">
      <alignment horizontal="center" vertical="center" wrapText="1"/>
    </xf>
    <xf numFmtId="0" fontId="23" fillId="11" borderId="30" xfId="3" applyFont="1" applyFill="1" applyBorder="1" applyAlignment="1">
      <alignment horizontal="center" vertical="center" wrapText="1"/>
    </xf>
    <xf numFmtId="0" fontId="23" fillId="11" borderId="0" xfId="3" applyFont="1" applyFill="1" applyAlignment="1">
      <alignment horizontal="center" vertical="center" wrapText="1"/>
    </xf>
    <xf numFmtId="0" fontId="23" fillId="11" borderId="18" xfId="3" applyFont="1" applyFill="1" applyBorder="1" applyAlignment="1">
      <alignment horizontal="center" vertical="center" wrapText="1"/>
    </xf>
    <xf numFmtId="0" fontId="23" fillId="11" borderId="33" xfId="3" applyFont="1" applyFill="1" applyBorder="1" applyAlignment="1">
      <alignment horizontal="center" vertical="center" wrapText="1"/>
    </xf>
    <xf numFmtId="0" fontId="23" fillId="11" borderId="41" xfId="3" applyFont="1" applyFill="1" applyBorder="1" applyAlignment="1">
      <alignment horizontal="center" vertical="center" wrapText="1"/>
    </xf>
    <xf numFmtId="0" fontId="23" fillId="11" borderId="42" xfId="3" applyFont="1" applyFill="1" applyBorder="1" applyAlignment="1">
      <alignment horizontal="center" vertical="center" wrapText="1"/>
    </xf>
    <xf numFmtId="9" fontId="24" fillId="11" borderId="27" xfId="3" applyNumberFormat="1" applyFont="1" applyFill="1" applyBorder="1" applyAlignment="1">
      <alignment horizontal="center" vertical="center"/>
    </xf>
    <xf numFmtId="9" fontId="24" fillId="11" borderId="44" xfId="3" applyNumberFormat="1" applyFont="1" applyFill="1" applyBorder="1" applyAlignment="1">
      <alignment horizontal="center" vertical="center"/>
    </xf>
    <xf numFmtId="9" fontId="24" fillId="11" borderId="45" xfId="3" applyNumberFormat="1" applyFont="1" applyFill="1" applyBorder="1" applyAlignment="1">
      <alignment horizontal="center" vertical="center"/>
    </xf>
    <xf numFmtId="9" fontId="24" fillId="11" borderId="17" xfId="3" applyNumberFormat="1" applyFont="1" applyFill="1" applyBorder="1" applyAlignment="1">
      <alignment horizontal="center" vertical="center"/>
    </xf>
    <xf numFmtId="9" fontId="24" fillId="11" borderId="0" xfId="3" applyNumberFormat="1" applyFont="1" applyFill="1" applyAlignment="1">
      <alignment horizontal="center" vertical="center"/>
    </xf>
    <xf numFmtId="9" fontId="24" fillId="11" borderId="48" xfId="3" applyNumberFormat="1" applyFont="1" applyFill="1" applyBorder="1" applyAlignment="1">
      <alignment horizontal="center" vertical="center"/>
    </xf>
    <xf numFmtId="9" fontId="24" fillId="11" borderId="81" xfId="3" applyNumberFormat="1" applyFont="1" applyFill="1" applyBorder="1" applyAlignment="1">
      <alignment horizontal="center" vertical="center"/>
    </xf>
    <xf numFmtId="9" fontId="24" fillId="11" borderId="41" xfId="3" applyNumberFormat="1" applyFont="1" applyFill="1" applyBorder="1" applyAlignment="1">
      <alignment horizontal="center" vertical="center"/>
    </xf>
    <xf numFmtId="9" fontId="24" fillId="11" borderId="49" xfId="3" applyNumberFormat="1" applyFont="1" applyFill="1" applyBorder="1" applyAlignment="1">
      <alignment horizontal="center" vertical="center"/>
    </xf>
    <xf numFmtId="0" fontId="26" fillId="9" borderId="20" xfId="3" applyFont="1" applyFill="1" applyBorder="1" applyAlignment="1">
      <alignment horizontal="center" vertical="center"/>
    </xf>
    <xf numFmtId="0" fontId="26" fillId="9" borderId="115" xfId="3" applyFont="1" applyFill="1" applyBorder="1" applyAlignment="1">
      <alignment horizontal="center" vertical="center"/>
    </xf>
    <xf numFmtId="0" fontId="26" fillId="11" borderId="115" xfId="3" applyFont="1" applyFill="1" applyBorder="1" applyAlignment="1">
      <alignment horizontal="center" vertical="center"/>
    </xf>
    <xf numFmtId="0" fontId="26" fillId="11" borderId="116" xfId="3" applyFont="1" applyFill="1" applyBorder="1" applyAlignment="1">
      <alignment horizontal="center" vertical="center"/>
    </xf>
    <xf numFmtId="0" fontId="10" fillId="9" borderId="21" xfId="3" applyFont="1" applyFill="1" applyBorder="1" applyAlignment="1">
      <alignment horizontal="center" vertical="center"/>
    </xf>
    <xf numFmtId="0" fontId="10" fillId="9" borderId="22" xfId="3" applyFont="1" applyFill="1" applyBorder="1" applyAlignment="1">
      <alignment horizontal="center" vertical="center"/>
    </xf>
    <xf numFmtId="0" fontId="7" fillId="0" borderId="22" xfId="3" applyBorder="1" applyAlignment="1"/>
    <xf numFmtId="0" fontId="7" fillId="0" borderId="4" xfId="3" applyBorder="1" applyAlignment="1"/>
    <xf numFmtId="0" fontId="10" fillId="9" borderId="23" xfId="3" applyFont="1" applyFill="1" applyBorder="1" applyAlignment="1">
      <alignment horizontal="center" vertical="center"/>
    </xf>
    <xf numFmtId="0" fontId="10" fillId="9" borderId="1" xfId="3" applyFont="1" applyFill="1" applyBorder="1" applyAlignment="1">
      <alignment horizontal="center" vertical="center"/>
    </xf>
    <xf numFmtId="0" fontId="7" fillId="0" borderId="1" xfId="3" applyBorder="1" applyAlignment="1"/>
    <xf numFmtId="0" fontId="7" fillId="0" borderId="9" xfId="3" applyBorder="1" applyAlignment="1"/>
    <xf numFmtId="0" fontId="19" fillId="0" borderId="35" xfId="6" applyFont="1" applyBorder="1" applyAlignment="1">
      <alignment horizontal="left" vertical="center" shrinkToFit="1"/>
    </xf>
    <xf numFmtId="0" fontId="19" fillId="0" borderId="36" xfId="6" applyFont="1" applyBorder="1" applyAlignment="1">
      <alignment horizontal="left" vertical="center" shrinkToFit="1"/>
    </xf>
    <xf numFmtId="0" fontId="28" fillId="0" borderId="112" xfId="3" applyFont="1" applyBorder="1" applyAlignment="1">
      <alignment horizontal="center" vertical="center" wrapText="1"/>
    </xf>
    <xf numFmtId="0" fontId="28" fillId="0" borderId="113" xfId="3" applyFont="1" applyBorder="1" applyAlignment="1">
      <alignment horizontal="center" vertical="center" wrapText="1"/>
    </xf>
    <xf numFmtId="0" fontId="15" fillId="11" borderId="113" xfId="3" applyFont="1" applyFill="1" applyBorder="1" applyAlignment="1">
      <alignment horizontal="center"/>
    </xf>
    <xf numFmtId="0" fontId="15" fillId="11" borderId="114" xfId="3" applyFont="1" applyFill="1" applyBorder="1" applyAlignment="1">
      <alignment horizontal="center"/>
    </xf>
    <xf numFmtId="0" fontId="19" fillId="0" borderId="37" xfId="6" applyFont="1" applyBorder="1" applyAlignment="1">
      <alignment horizontal="left" vertical="center" shrinkToFit="1"/>
    </xf>
    <xf numFmtId="0" fontId="19" fillId="0" borderId="38" xfId="6" applyFont="1" applyBorder="1" applyAlignment="1">
      <alignment horizontal="left" vertical="center" shrinkToFit="1"/>
    </xf>
    <xf numFmtId="0" fontId="28" fillId="0" borderId="37" xfId="3" applyFont="1" applyBorder="1" applyAlignment="1">
      <alignment horizontal="center" vertical="center" wrapText="1"/>
    </xf>
    <xf numFmtId="0" fontId="28" fillId="0" borderId="38" xfId="3" applyFont="1" applyBorder="1" applyAlignment="1">
      <alignment horizontal="center" vertical="center" wrapText="1"/>
    </xf>
    <xf numFmtId="0" fontId="28" fillId="0" borderId="39" xfId="3" applyFont="1" applyBorder="1" applyAlignment="1">
      <alignment horizontal="center" vertical="center" wrapText="1"/>
    </xf>
    <xf numFmtId="0" fontId="15" fillId="11" borderId="58" xfId="3" applyFont="1" applyFill="1" applyBorder="1" applyAlignment="1">
      <alignment horizontal="center"/>
    </xf>
    <xf numFmtId="0" fontId="15" fillId="11" borderId="59" xfId="3" applyFont="1" applyFill="1" applyBorder="1" applyAlignment="1">
      <alignment horizontal="center"/>
    </xf>
    <xf numFmtId="0" fontId="15" fillId="11" borderId="38" xfId="3" applyFont="1" applyFill="1" applyBorder="1" applyAlignment="1">
      <alignment horizontal="center"/>
    </xf>
    <xf numFmtId="0" fontId="15" fillId="11" borderId="84" xfId="3" applyFont="1" applyFill="1" applyBorder="1" applyAlignment="1">
      <alignment horizontal="center"/>
    </xf>
    <xf numFmtId="0" fontId="10" fillId="9" borderId="43" xfId="3" applyFont="1" applyFill="1" applyBorder="1" applyAlignment="1">
      <alignment horizontal="center" vertical="center"/>
    </xf>
    <xf numFmtId="0" fontId="10" fillId="9" borderId="44" xfId="3" applyFont="1" applyFill="1" applyBorder="1" applyAlignment="1">
      <alignment horizontal="center" vertical="center"/>
    </xf>
    <xf numFmtId="0" fontId="10" fillId="9" borderId="45" xfId="3" applyFont="1" applyFill="1" applyBorder="1" applyAlignment="1">
      <alignment horizontal="center" vertical="center"/>
    </xf>
    <xf numFmtId="0" fontId="10" fillId="9" borderId="32" xfId="3" applyFont="1" applyFill="1" applyBorder="1" applyAlignment="1">
      <alignment horizontal="center" vertical="center"/>
    </xf>
    <xf numFmtId="0" fontId="10" fillId="9" borderId="2" xfId="3" applyFont="1" applyFill="1" applyBorder="1" applyAlignment="1">
      <alignment horizontal="center" vertical="center"/>
    </xf>
    <xf numFmtId="0" fontId="10" fillId="9" borderId="46" xfId="3" applyFont="1" applyFill="1" applyBorder="1" applyAlignment="1">
      <alignment horizontal="center" vertical="center"/>
    </xf>
    <xf numFmtId="0" fontId="25" fillId="9" borderId="43" xfId="3" applyFont="1" applyFill="1" applyBorder="1" applyAlignment="1">
      <alignment horizontal="center" vertical="center"/>
    </xf>
    <xf numFmtId="0" fontId="25" fillId="9" borderId="44" xfId="3" applyFont="1" applyFill="1" applyBorder="1" applyAlignment="1">
      <alignment horizontal="center" vertical="center"/>
    </xf>
    <xf numFmtId="0" fontId="25" fillId="9" borderId="45" xfId="3" applyFont="1" applyFill="1" applyBorder="1" applyAlignment="1">
      <alignment horizontal="center" vertical="center"/>
    </xf>
    <xf numFmtId="0" fontId="25" fillId="9" borderId="32" xfId="3" applyFont="1" applyFill="1" applyBorder="1" applyAlignment="1">
      <alignment horizontal="center" vertical="center"/>
    </xf>
    <xf numFmtId="0" fontId="25" fillId="9" borderId="2" xfId="3" applyFont="1" applyFill="1" applyBorder="1" applyAlignment="1">
      <alignment horizontal="center" vertical="center"/>
    </xf>
    <xf numFmtId="0" fontId="25" fillId="9" borderId="0" xfId="3" applyFont="1" applyFill="1" applyAlignment="1">
      <alignment horizontal="center" vertical="center"/>
    </xf>
    <xf numFmtId="0" fontId="25" fillId="9" borderId="48" xfId="3" applyFont="1" applyFill="1" applyBorder="1" applyAlignment="1">
      <alignment horizontal="center" vertical="center"/>
    </xf>
    <xf numFmtId="0" fontId="19" fillId="0" borderId="87" xfId="6" applyFont="1" applyBorder="1" applyAlignment="1">
      <alignment horizontal="left" vertical="center" shrinkToFit="1"/>
    </xf>
    <xf numFmtId="0" fontId="19" fillId="0" borderId="85" xfId="6" applyFont="1" applyBorder="1" applyAlignment="1">
      <alignment horizontal="left" vertical="center" shrinkToFit="1"/>
    </xf>
    <xf numFmtId="0" fontId="28" fillId="0" borderId="87" xfId="3" applyFont="1" applyBorder="1" applyAlignment="1">
      <alignment horizontal="center" vertical="center" wrapText="1"/>
    </xf>
    <xf numFmtId="0" fontId="28" fillId="0" borderId="85" xfId="3" applyFont="1" applyBorder="1" applyAlignment="1">
      <alignment horizontal="center" vertical="center" wrapText="1"/>
    </xf>
    <xf numFmtId="0" fontId="28" fillId="0" borderId="86" xfId="3" applyFont="1" applyBorder="1" applyAlignment="1">
      <alignment horizontal="center" vertical="center" wrapText="1"/>
    </xf>
    <xf numFmtId="0" fontId="15" fillId="11" borderId="111" xfId="3" applyFont="1" applyFill="1" applyBorder="1" applyAlignment="1">
      <alignment horizontal="center"/>
    </xf>
    <xf numFmtId="0" fontId="15" fillId="11" borderId="94" xfId="3" applyFont="1" applyFill="1" applyBorder="1" applyAlignment="1">
      <alignment horizontal="center"/>
    </xf>
    <xf numFmtId="0" fontId="15" fillId="11" borderId="85" xfId="3" applyFont="1" applyFill="1" applyBorder="1" applyAlignment="1">
      <alignment horizontal="center"/>
    </xf>
    <xf numFmtId="0" fontId="15" fillId="11" borderId="95" xfId="3" applyFont="1" applyFill="1" applyBorder="1" applyAlignment="1">
      <alignment horizontal="center"/>
    </xf>
    <xf numFmtId="0" fontId="7" fillId="0" borderId="23" xfId="3" applyBorder="1" applyAlignment="1"/>
    <xf numFmtId="0" fontId="7" fillId="0" borderId="29" xfId="3" applyBorder="1" applyAlignment="1"/>
    <xf numFmtId="0" fontId="7" fillId="0" borderId="3" xfId="3" applyBorder="1" applyAlignment="1"/>
    <xf numFmtId="0" fontId="7" fillId="0" borderId="40" xfId="3" applyBorder="1" applyAlignment="1"/>
    <xf numFmtId="0" fontId="7" fillId="0" borderId="24" xfId="3" applyBorder="1" applyAlignment="1"/>
    <xf numFmtId="0" fontId="7" fillId="0" borderId="25" xfId="3" applyBorder="1" applyAlignment="1"/>
    <xf numFmtId="0" fontId="7" fillId="0" borderId="26" xfId="3" applyBorder="1" applyAlignment="1"/>
    <xf numFmtId="0" fontId="28" fillId="11" borderId="53" xfId="3" applyFont="1" applyFill="1" applyBorder="1" applyAlignment="1">
      <alignment horizontal="center" vertical="center" wrapText="1"/>
    </xf>
    <xf numFmtId="0" fontId="28" fillId="11" borderId="6" xfId="3" applyFont="1" applyFill="1" applyBorder="1" applyAlignment="1">
      <alignment horizontal="center" vertical="center" wrapText="1"/>
    </xf>
    <xf numFmtId="0" fontId="28" fillId="11" borderId="7" xfId="3" applyFont="1" applyFill="1" applyBorder="1" applyAlignment="1">
      <alignment horizontal="center" vertical="center" wrapText="1"/>
    </xf>
    <xf numFmtId="0" fontId="28" fillId="11" borderId="6" xfId="3" quotePrefix="1" applyFont="1" applyFill="1" applyBorder="1" applyAlignment="1">
      <alignment horizontal="center" vertical="center" wrapText="1"/>
    </xf>
    <xf numFmtId="0" fontId="28" fillId="11" borderId="88" xfId="3" applyFont="1" applyFill="1" applyBorder="1" applyAlignment="1">
      <alignment horizontal="center" vertical="center" wrapText="1"/>
    </xf>
    <xf numFmtId="0" fontId="19" fillId="0" borderId="54" xfId="6" applyFont="1" applyBorder="1" applyAlignment="1">
      <alignment horizontal="left" vertical="center" wrapText="1"/>
    </xf>
    <xf numFmtId="0" fontId="19" fillId="0" borderId="55" xfId="6" applyFont="1" applyBorder="1" applyAlignment="1">
      <alignment horizontal="left" vertical="center" wrapText="1"/>
    </xf>
    <xf numFmtId="0" fontId="22" fillId="0" borderId="55" xfId="3" applyFont="1" applyBorder="1" applyAlignment="1"/>
    <xf numFmtId="0" fontId="22" fillId="0" borderId="132" xfId="3" quotePrefix="1" applyFont="1" applyBorder="1" applyAlignment="1">
      <alignment horizontal="center" vertical="center"/>
    </xf>
    <xf numFmtId="0" fontId="22" fillId="0" borderId="65" xfId="3" quotePrefix="1" applyFont="1" applyBorder="1" applyAlignment="1">
      <alignment horizontal="center" vertical="center"/>
    </xf>
    <xf numFmtId="9" fontId="22" fillId="0" borderId="133" xfId="3" applyNumberFormat="1" applyFont="1" applyBorder="1" applyAlignment="1">
      <alignment horizontal="center" vertical="center"/>
    </xf>
    <xf numFmtId="9" fontId="22" fillId="0" borderId="65" xfId="3" applyNumberFormat="1" applyFont="1" applyBorder="1" applyAlignment="1">
      <alignment horizontal="center" vertical="center"/>
    </xf>
    <xf numFmtId="9" fontId="22" fillId="0" borderId="134" xfId="3" applyNumberFormat="1" applyFont="1" applyBorder="1" applyAlignment="1">
      <alignment horizontal="center" vertical="center"/>
    </xf>
    <xf numFmtId="0" fontId="27" fillId="11" borderId="64" xfId="3" quotePrefix="1" applyFont="1" applyFill="1" applyBorder="1" applyAlignment="1">
      <alignment horizontal="center" vertical="center"/>
    </xf>
    <xf numFmtId="0" fontId="27" fillId="11" borderId="65" xfId="3" quotePrefix="1" applyFont="1" applyFill="1" applyBorder="1" applyAlignment="1">
      <alignment horizontal="center" vertical="center"/>
    </xf>
    <xf numFmtId="9" fontId="27" fillId="11" borderId="133" xfId="3" applyNumberFormat="1" applyFont="1" applyFill="1" applyBorder="1" applyAlignment="1">
      <alignment horizontal="center" vertical="center"/>
    </xf>
    <xf numFmtId="9" fontId="27" fillId="11" borderId="65" xfId="3" applyNumberFormat="1" applyFont="1" applyFill="1" applyBorder="1" applyAlignment="1">
      <alignment horizontal="center" vertical="center"/>
    </xf>
    <xf numFmtId="9" fontId="27" fillId="11" borderId="96" xfId="3" applyNumberFormat="1" applyFont="1" applyFill="1" applyBorder="1" applyAlignment="1">
      <alignment horizontal="center" vertical="center"/>
    </xf>
    <xf numFmtId="0" fontId="22" fillId="0" borderId="50" xfId="3" applyFont="1" applyBorder="1" applyAlignment="1"/>
    <xf numFmtId="0" fontId="22" fillId="0" borderId="51" xfId="3" applyFont="1" applyBorder="1" applyAlignment="1"/>
    <xf numFmtId="0" fontId="22" fillId="0" borderId="52" xfId="3" applyFont="1" applyBorder="1" applyAlignment="1"/>
    <xf numFmtId="0" fontId="26" fillId="0" borderId="69" xfId="3" applyFont="1" applyBorder="1" applyAlignment="1">
      <alignment horizontal="center" vertical="center"/>
    </xf>
    <xf numFmtId="0" fontId="26" fillId="0" borderId="70" xfId="3" applyFont="1" applyBorder="1" applyAlignment="1">
      <alignment horizontal="center" vertical="center"/>
    </xf>
    <xf numFmtId="0" fontId="26" fillId="0" borderId="83" xfId="3" applyFont="1" applyBorder="1" applyAlignment="1">
      <alignment horizontal="center" vertical="center"/>
    </xf>
    <xf numFmtId="0" fontId="27" fillId="0" borderId="5" xfId="3" applyFont="1" applyBorder="1" applyAlignment="1">
      <alignment horizontal="center" vertical="center"/>
    </xf>
    <xf numFmtId="0" fontId="27" fillId="0" borderId="6" xfId="3" applyFont="1" applyBorder="1" applyAlignment="1">
      <alignment horizontal="center" vertical="center"/>
    </xf>
    <xf numFmtId="0" fontId="27" fillId="11" borderId="10" xfId="3" applyFont="1" applyFill="1" applyBorder="1" applyAlignment="1">
      <alignment horizontal="center" vertical="center"/>
    </xf>
    <xf numFmtId="0" fontId="27" fillId="11" borderId="6" xfId="3" applyFont="1" applyFill="1" applyBorder="1" applyAlignment="1">
      <alignment horizontal="center" vertical="center"/>
    </xf>
    <xf numFmtId="0" fontId="27" fillId="11" borderId="7" xfId="3" applyFont="1" applyFill="1" applyBorder="1" applyAlignment="1">
      <alignment horizontal="center" vertical="center"/>
    </xf>
    <xf numFmtId="0" fontId="27" fillId="11" borderId="88" xfId="3" applyFont="1" applyFill="1" applyBorder="1" applyAlignment="1">
      <alignment horizontal="center" vertical="center"/>
    </xf>
    <xf numFmtId="0" fontId="28" fillId="0" borderId="5" xfId="3" applyFont="1" applyBorder="1" applyAlignment="1">
      <alignment horizontal="center" vertical="center" wrapText="1"/>
    </xf>
    <xf numFmtId="0" fontId="28" fillId="0" borderId="6" xfId="3" applyFont="1" applyBorder="1" applyAlignment="1">
      <alignment horizontal="center" vertical="center" wrapText="1"/>
    </xf>
    <xf numFmtId="0" fontId="28" fillId="0" borderId="53" xfId="3" applyFont="1" applyBorder="1" applyAlignment="1">
      <alignment horizontal="center" vertical="center" wrapText="1"/>
    </xf>
    <xf numFmtId="0" fontId="28" fillId="0" borderId="88" xfId="3" applyFont="1" applyBorder="1" applyAlignment="1">
      <alignment horizontal="center" vertical="center" wrapText="1"/>
    </xf>
    <xf numFmtId="0" fontId="28" fillId="11" borderId="10" xfId="3" quotePrefix="1" applyFont="1" applyFill="1" applyBorder="1" applyAlignment="1">
      <alignment horizontal="center" vertical="center" wrapText="1"/>
    </xf>
    <xf numFmtId="9" fontId="27" fillId="11" borderId="134" xfId="3" applyNumberFormat="1" applyFont="1" applyFill="1" applyBorder="1" applyAlignment="1">
      <alignment horizontal="center" vertical="center"/>
    </xf>
    <xf numFmtId="0" fontId="22" fillId="0" borderId="38" xfId="3" applyFont="1" applyBorder="1" applyAlignment="1">
      <alignment shrinkToFit="1"/>
    </xf>
    <xf numFmtId="0" fontId="22" fillId="0" borderId="37" xfId="3" quotePrefix="1" applyFont="1" applyBorder="1" applyAlignment="1">
      <alignment horizontal="center" vertical="center"/>
    </xf>
    <xf numFmtId="0" fontId="22" fillId="0" borderId="38" xfId="3" quotePrefix="1" applyFont="1" applyBorder="1" applyAlignment="1">
      <alignment horizontal="center" vertical="center"/>
    </xf>
    <xf numFmtId="9" fontId="22" fillId="0" borderId="60" xfId="3" applyNumberFormat="1" applyFont="1" applyBorder="1" applyAlignment="1">
      <alignment horizontal="center" vertical="center"/>
    </xf>
    <xf numFmtId="9" fontId="22" fillId="0" borderId="38" xfId="3" applyNumberFormat="1" applyFont="1" applyBorder="1" applyAlignment="1">
      <alignment horizontal="center" vertical="center"/>
    </xf>
    <xf numFmtId="9" fontId="22" fillId="0" borderId="84" xfId="3" applyNumberFormat="1" applyFont="1" applyBorder="1" applyAlignment="1">
      <alignment horizontal="center" vertical="center"/>
    </xf>
    <xf numFmtId="0" fontId="27" fillId="11" borderId="59" xfId="3" quotePrefix="1" applyFont="1" applyFill="1" applyBorder="1" applyAlignment="1">
      <alignment horizontal="center" vertical="center"/>
    </xf>
    <xf numFmtId="0" fontId="27" fillId="11" borderId="38" xfId="3" quotePrefix="1" applyFont="1" applyFill="1" applyBorder="1" applyAlignment="1">
      <alignment horizontal="center" vertical="center"/>
    </xf>
    <xf numFmtId="0" fontId="27" fillId="11" borderId="89" xfId="3" quotePrefix="1" applyFont="1" applyFill="1" applyBorder="1" applyAlignment="1">
      <alignment horizontal="center" vertical="center"/>
    </xf>
    <xf numFmtId="9" fontId="27" fillId="11" borderId="60" xfId="3" applyNumberFormat="1" applyFont="1" applyFill="1" applyBorder="1" applyAlignment="1">
      <alignment horizontal="center" vertical="center"/>
    </xf>
    <xf numFmtId="9" fontId="27" fillId="11" borderId="38" xfId="3" applyNumberFormat="1" applyFont="1" applyFill="1" applyBorder="1" applyAlignment="1">
      <alignment horizontal="center" vertical="center"/>
    </xf>
    <xf numFmtId="9" fontId="27" fillId="11" borderId="39" xfId="3" applyNumberFormat="1" applyFont="1" applyFill="1" applyBorder="1" applyAlignment="1">
      <alignment horizontal="center" vertical="center"/>
    </xf>
    <xf numFmtId="9" fontId="27" fillId="11" borderId="84" xfId="3" applyNumberFormat="1" applyFont="1" applyFill="1" applyBorder="1" applyAlignment="1">
      <alignment horizontal="center" vertical="center"/>
    </xf>
    <xf numFmtId="0" fontId="22" fillId="0" borderId="89" xfId="3" quotePrefix="1" applyFont="1" applyBorder="1" applyAlignment="1">
      <alignment horizontal="center" vertical="center"/>
    </xf>
    <xf numFmtId="0" fontId="27" fillId="11" borderId="41" xfId="3" applyFont="1" applyFill="1" applyBorder="1" applyAlignment="1">
      <alignment horizontal="center" vertical="center"/>
    </xf>
    <xf numFmtId="9" fontId="22" fillId="11" borderId="130" xfId="3" applyNumberFormat="1" applyFont="1" applyFill="1" applyBorder="1" applyAlignment="1">
      <alignment horizontal="center" vertical="center"/>
    </xf>
    <xf numFmtId="9" fontId="22" fillId="11" borderId="68" xfId="3" applyNumberFormat="1" applyFont="1" applyFill="1" applyBorder="1" applyAlignment="1">
      <alignment horizontal="center" vertical="center"/>
    </xf>
    <xf numFmtId="9" fontId="22" fillId="11" borderId="131" xfId="3" applyNumberFormat="1" applyFont="1" applyFill="1" applyBorder="1" applyAlignment="1">
      <alignment horizontal="center" vertical="center"/>
    </xf>
    <xf numFmtId="9" fontId="27" fillId="11" borderId="62" xfId="3" applyNumberFormat="1" applyFont="1" applyFill="1" applyBorder="1" applyAlignment="1">
      <alignment horizontal="center" vertical="center"/>
    </xf>
    <xf numFmtId="9" fontId="27" fillId="11" borderId="61" xfId="3" applyNumberFormat="1" applyFont="1" applyFill="1" applyBorder="1" applyAlignment="1">
      <alignment horizontal="center" vertical="center"/>
    </xf>
    <xf numFmtId="9" fontId="27" fillId="11" borderId="63" xfId="3" applyNumberFormat="1" applyFont="1" applyFill="1" applyBorder="1" applyAlignment="1">
      <alignment horizontal="center" vertical="center"/>
    </xf>
    <xf numFmtId="0" fontId="27" fillId="11" borderId="61" xfId="3" applyFont="1" applyFill="1" applyBorder="1" applyAlignment="1">
      <alignment horizontal="center" vertical="center"/>
    </xf>
    <xf numFmtId="9" fontId="27" fillId="11" borderId="92" xfId="3" applyNumberFormat="1" applyFont="1" applyFill="1" applyBorder="1" applyAlignment="1">
      <alignment horizontal="center" vertical="center"/>
    </xf>
    <xf numFmtId="0" fontId="29" fillId="0" borderId="67" xfId="3" applyFont="1" applyBorder="1" applyAlignment="1">
      <alignment horizontal="center"/>
    </xf>
    <xf numFmtId="0" fontId="29" fillId="0" borderId="68" xfId="3" applyFont="1" applyBorder="1" applyAlignment="1">
      <alignment horizontal="center"/>
    </xf>
    <xf numFmtId="0" fontId="22" fillId="0" borderId="33" xfId="3" applyFont="1" applyBorder="1" applyAlignment="1">
      <alignment horizontal="center" vertical="center"/>
    </xf>
    <xf numFmtId="0" fontId="22" fillId="0" borderId="41" xfId="3" applyFont="1" applyBorder="1" applyAlignment="1">
      <alignment horizontal="center" vertical="center"/>
    </xf>
    <xf numFmtId="9" fontId="22" fillId="0" borderId="93" xfId="3" applyNumberFormat="1" applyFont="1" applyBorder="1" applyAlignment="1">
      <alignment horizontal="center" vertical="center"/>
    </xf>
    <xf numFmtId="9" fontId="22" fillId="0" borderId="41" xfId="3" applyNumberFormat="1" applyFont="1" applyBorder="1" applyAlignment="1">
      <alignment horizontal="center" vertical="center"/>
    </xf>
    <xf numFmtId="9" fontId="22" fillId="0" borderId="49" xfId="3" applyNumberFormat="1" applyFont="1" applyBorder="1" applyAlignment="1">
      <alignment horizontal="center" vertical="center"/>
    </xf>
    <xf numFmtId="9" fontId="22" fillId="0" borderId="130" xfId="3" applyNumberFormat="1" applyFont="1" applyBorder="1" applyAlignment="1">
      <alignment horizontal="center" vertical="center"/>
    </xf>
    <xf numFmtId="9" fontId="22" fillId="0" borderId="68" xfId="3" applyNumberFormat="1" applyFont="1" applyBorder="1" applyAlignment="1">
      <alignment horizontal="center" vertical="center"/>
    </xf>
    <xf numFmtId="9" fontId="22" fillId="0" borderId="136" xfId="3" applyNumberFormat="1" applyFont="1" applyBorder="1" applyAlignment="1">
      <alignment horizontal="center" vertical="center"/>
    </xf>
    <xf numFmtId="0" fontId="27" fillId="11" borderId="137" xfId="3" applyFont="1" applyFill="1" applyBorder="1" applyAlignment="1">
      <alignment horizontal="center" vertical="center"/>
    </xf>
    <xf numFmtId="0" fontId="27" fillId="11" borderId="68" xfId="3" applyFont="1" applyFill="1" applyBorder="1" applyAlignment="1">
      <alignment horizontal="center" vertical="center"/>
    </xf>
    <xf numFmtId="0" fontId="27" fillId="11" borderId="91" xfId="3" applyFont="1" applyFill="1" applyBorder="1" applyAlignment="1">
      <alignment horizontal="center" vertical="center"/>
    </xf>
    <xf numFmtId="9" fontId="22" fillId="11" borderId="136" xfId="3" applyNumberFormat="1" applyFont="1" applyFill="1" applyBorder="1" applyAlignment="1">
      <alignment horizontal="center" vertical="center"/>
    </xf>
    <xf numFmtId="0" fontId="19" fillId="0" borderId="66" xfId="6" applyFont="1" applyBorder="1" applyAlignment="1">
      <alignment horizontal="left" vertical="center" shrinkToFit="1"/>
    </xf>
    <xf numFmtId="0" fontId="19" fillId="0" borderId="61" xfId="6" applyFont="1" applyBorder="1" applyAlignment="1">
      <alignment horizontal="left" vertical="center" shrinkToFit="1"/>
    </xf>
    <xf numFmtId="0" fontId="22" fillId="0" borderId="61" xfId="3" applyFont="1" applyBorder="1" applyAlignment="1">
      <alignment shrinkToFit="1"/>
    </xf>
    <xf numFmtId="0" fontId="22" fillId="0" borderId="66" xfId="3" quotePrefix="1" applyFont="1" applyBorder="1" applyAlignment="1">
      <alignment horizontal="center" vertical="center"/>
    </xf>
    <xf numFmtId="0" fontId="22" fillId="0" borderId="61" xfId="3" quotePrefix="1" applyFont="1" applyBorder="1" applyAlignment="1">
      <alignment horizontal="center" vertical="center"/>
    </xf>
    <xf numFmtId="0" fontId="22" fillId="0" borderId="90" xfId="3" quotePrefix="1" applyFont="1" applyBorder="1" applyAlignment="1">
      <alignment horizontal="center" vertical="center"/>
    </xf>
    <xf numFmtId="9" fontId="22" fillId="0" borderId="62" xfId="3" applyNumberFormat="1" applyFont="1" applyBorder="1" applyAlignment="1">
      <alignment horizontal="center" vertical="center"/>
    </xf>
    <xf numFmtId="9" fontId="22" fillId="0" borderId="61" xfId="3" applyNumberFormat="1" applyFont="1" applyBorder="1" applyAlignment="1">
      <alignment horizontal="center" vertical="center"/>
    </xf>
    <xf numFmtId="9" fontId="22" fillId="0" borderId="92" xfId="3" applyNumberFormat="1" applyFont="1" applyBorder="1" applyAlignment="1">
      <alignment horizontal="center" vertical="center"/>
    </xf>
    <xf numFmtId="0" fontId="27" fillId="11" borderId="135" xfId="3" applyFont="1" applyFill="1" applyBorder="1" applyAlignment="1">
      <alignment horizontal="center" vertical="center"/>
    </xf>
    <xf numFmtId="0" fontId="27" fillId="11" borderId="90" xfId="3" applyFont="1" applyFill="1" applyBorder="1" applyAlignment="1">
      <alignment horizontal="center" vertical="center"/>
    </xf>
    <xf numFmtId="0" fontId="11" fillId="0" borderId="34" xfId="3" applyFont="1" applyBorder="1" applyAlignment="1">
      <alignment horizontal="left" vertical="center" shrinkToFit="1"/>
    </xf>
    <xf numFmtId="0" fontId="7" fillId="0" borderId="34" xfId="3" applyBorder="1" applyAlignment="1">
      <alignment horizontal="left"/>
    </xf>
    <xf numFmtId="0" fontId="23" fillId="10" borderId="43" xfId="3" applyFont="1" applyFill="1" applyBorder="1" applyAlignment="1">
      <alignment horizontal="center" vertical="center" wrapText="1"/>
    </xf>
    <xf numFmtId="0" fontId="23" fillId="10" borderId="44" xfId="3" applyFont="1" applyFill="1" applyBorder="1" applyAlignment="1">
      <alignment horizontal="center" vertical="center" wrapText="1"/>
    </xf>
    <xf numFmtId="0" fontId="23" fillId="10" borderId="82" xfId="3" applyFont="1" applyFill="1" applyBorder="1" applyAlignment="1">
      <alignment horizontal="center" vertical="center" wrapText="1"/>
    </xf>
    <xf numFmtId="0" fontId="23" fillId="10" borderId="30" xfId="3" applyFont="1" applyFill="1" applyBorder="1" applyAlignment="1">
      <alignment horizontal="center" vertical="center" wrapText="1"/>
    </xf>
    <xf numFmtId="0" fontId="23" fillId="10" borderId="0" xfId="3" applyFont="1" applyFill="1" applyAlignment="1">
      <alignment horizontal="center" vertical="center" wrapText="1"/>
    </xf>
    <xf numFmtId="0" fontId="23" fillId="10" borderId="18" xfId="3" applyFont="1" applyFill="1" applyBorder="1" applyAlignment="1">
      <alignment horizontal="center" vertical="center" wrapText="1"/>
    </xf>
    <xf numFmtId="0" fontId="23" fillId="10" borderId="33" xfId="3" applyFont="1" applyFill="1" applyBorder="1" applyAlignment="1">
      <alignment horizontal="center" vertical="center" wrapText="1"/>
    </xf>
    <xf numFmtId="0" fontId="23" fillId="10" borderId="41" xfId="3" applyFont="1" applyFill="1" applyBorder="1" applyAlignment="1">
      <alignment horizontal="center" vertical="center" wrapText="1"/>
    </xf>
    <xf numFmtId="0" fontId="23" fillId="10" borderId="42" xfId="3" applyFont="1" applyFill="1" applyBorder="1" applyAlignment="1">
      <alignment horizontal="center" vertical="center" wrapText="1"/>
    </xf>
    <xf numFmtId="0" fontId="30" fillId="11" borderId="113" xfId="3" applyFont="1" applyFill="1" applyBorder="1" applyAlignment="1">
      <alignment horizontal="center"/>
    </xf>
    <xf numFmtId="0" fontId="30" fillId="11" borderId="114" xfId="3" applyFont="1" applyFill="1" applyBorder="1" applyAlignment="1">
      <alignment horizontal="center"/>
    </xf>
    <xf numFmtId="0" fontId="28" fillId="0" borderId="58" xfId="3" applyFont="1" applyBorder="1" applyAlignment="1">
      <alignment horizontal="center" vertical="center" wrapText="1"/>
    </xf>
    <xf numFmtId="0" fontId="30" fillId="11" borderId="59" xfId="3" applyFont="1" applyFill="1" applyBorder="1" applyAlignment="1">
      <alignment horizontal="center"/>
    </xf>
    <xf numFmtId="0" fontId="30" fillId="11" borderId="38" xfId="3" applyFont="1" applyFill="1" applyBorder="1" applyAlignment="1">
      <alignment horizontal="center"/>
    </xf>
    <xf numFmtId="0" fontId="30" fillId="11" borderId="84" xfId="3" applyFont="1" applyFill="1" applyBorder="1" applyAlignment="1">
      <alignment horizontal="center"/>
    </xf>
    <xf numFmtId="0" fontId="28" fillId="0" borderId="111" xfId="3" applyFont="1" applyBorder="1" applyAlignment="1">
      <alignment horizontal="center" vertical="center" wrapText="1"/>
    </xf>
    <xf numFmtId="0" fontId="30" fillId="11" borderId="94" xfId="3" applyFont="1" applyFill="1" applyBorder="1" applyAlignment="1">
      <alignment horizontal="center"/>
    </xf>
    <xf numFmtId="0" fontId="30" fillId="11" borderId="85" xfId="3" applyFont="1" applyFill="1" applyBorder="1" applyAlignment="1">
      <alignment horizontal="center"/>
    </xf>
    <xf numFmtId="0" fontId="30" fillId="11" borderId="95" xfId="3" applyFont="1" applyFill="1" applyBorder="1" applyAlignment="1">
      <alignment horizontal="center"/>
    </xf>
    <xf numFmtId="0" fontId="28" fillId="0" borderId="7" xfId="3" applyFont="1" applyBorder="1" applyAlignment="1">
      <alignment horizontal="center" vertical="center" wrapText="1"/>
    </xf>
    <xf numFmtId="0" fontId="22" fillId="0" borderId="64" xfId="3" quotePrefix="1" applyFont="1" applyBorder="1" applyAlignment="1">
      <alignment horizontal="center" vertical="center"/>
    </xf>
    <xf numFmtId="9" fontId="22" fillId="0" borderId="96" xfId="3" applyNumberFormat="1" applyFont="1" applyBorder="1" applyAlignment="1">
      <alignment horizontal="center" vertical="center"/>
    </xf>
    <xf numFmtId="0" fontId="27" fillId="0" borderId="10" xfId="3" applyFont="1" applyBorder="1" applyAlignment="1">
      <alignment horizontal="center" vertical="center"/>
    </xf>
    <xf numFmtId="0" fontId="27" fillId="0" borderId="7" xfId="3" applyFont="1" applyBorder="1" applyAlignment="1">
      <alignment horizontal="center" vertical="center"/>
    </xf>
    <xf numFmtId="0" fontId="28" fillId="0" borderId="10" xfId="3" quotePrefix="1" applyFont="1" applyBorder="1" applyAlignment="1">
      <alignment horizontal="center" vertical="center" wrapText="1"/>
    </xf>
    <xf numFmtId="0" fontId="28" fillId="0" borderId="6" xfId="3" quotePrefix="1" applyFont="1" applyBorder="1" applyAlignment="1">
      <alignment horizontal="center" vertical="center" wrapText="1"/>
    </xf>
    <xf numFmtId="0" fontId="22" fillId="0" borderId="59" xfId="3" quotePrefix="1" applyFont="1" applyBorder="1" applyAlignment="1">
      <alignment horizontal="center" vertical="center"/>
    </xf>
    <xf numFmtId="9" fontId="22" fillId="0" borderId="39" xfId="3" applyNumberFormat="1" applyFont="1" applyBorder="1" applyAlignment="1">
      <alignment horizontal="center" vertical="center"/>
    </xf>
    <xf numFmtId="9" fontId="22" fillId="11" borderId="93" xfId="3" applyNumberFormat="1" applyFont="1" applyFill="1" applyBorder="1" applyAlignment="1">
      <alignment horizontal="center" vertical="center"/>
    </xf>
    <xf numFmtId="9" fontId="22" fillId="11" borderId="41" xfId="3" applyNumberFormat="1" applyFont="1" applyFill="1" applyBorder="1" applyAlignment="1">
      <alignment horizontal="center" vertical="center"/>
    </xf>
    <xf numFmtId="9" fontId="22" fillId="11" borderId="49" xfId="3" applyNumberFormat="1" applyFont="1" applyFill="1" applyBorder="1" applyAlignment="1">
      <alignment horizontal="center" vertical="center"/>
    </xf>
    <xf numFmtId="9" fontId="22" fillId="0" borderId="63" xfId="3" applyNumberFormat="1" applyFont="1" applyBorder="1" applyAlignment="1">
      <alignment horizontal="center" vertical="center"/>
    </xf>
    <xf numFmtId="0" fontId="27" fillId="11" borderId="61" xfId="3" quotePrefix="1" applyFont="1" applyFill="1" applyBorder="1" applyAlignment="1">
      <alignment horizontal="center" vertical="center"/>
    </xf>
    <xf numFmtId="0" fontId="22" fillId="0" borderId="81" xfId="3" applyFont="1" applyBorder="1" applyAlignment="1">
      <alignment horizontal="center" vertical="center"/>
    </xf>
    <xf numFmtId="0" fontId="22" fillId="0" borderId="138" xfId="3" applyFont="1" applyBorder="1" applyAlignment="1">
      <alignment horizontal="center" vertical="center"/>
    </xf>
    <xf numFmtId="9" fontId="22" fillId="0" borderId="42" xfId="3" applyNumberFormat="1" applyFont="1" applyBorder="1" applyAlignment="1">
      <alignment horizontal="center" vertical="center"/>
    </xf>
    <xf numFmtId="0" fontId="22" fillId="0" borderId="135" xfId="3" quotePrefix="1" applyFont="1" applyBorder="1" applyAlignment="1">
      <alignment horizontal="center" vertical="center"/>
    </xf>
    <xf numFmtId="9" fontId="22" fillId="0" borderId="131" xfId="3" applyNumberFormat="1" applyFont="1" applyBorder="1" applyAlignment="1">
      <alignment horizontal="center" vertical="center"/>
    </xf>
    <xf numFmtId="0" fontId="22" fillId="0" borderId="137" xfId="3" applyFont="1" applyBorder="1" applyAlignment="1">
      <alignment horizontal="center" vertical="center"/>
    </xf>
    <xf numFmtId="0" fontId="22" fillId="0" borderId="68" xfId="3" applyFont="1" applyBorder="1" applyAlignment="1">
      <alignment horizontal="center" vertical="center"/>
    </xf>
    <xf numFmtId="0" fontId="22" fillId="0" borderId="91" xfId="3" applyFont="1" applyBorder="1" applyAlignment="1">
      <alignment horizontal="center" vertical="center"/>
    </xf>
    <xf numFmtId="0" fontId="28" fillId="0" borderId="112" xfId="3" applyFont="1" applyBorder="1" applyAlignment="1">
      <alignment horizontal="center"/>
    </xf>
    <xf numFmtId="0" fontId="28" fillId="0" borderId="113" xfId="3" applyFont="1" applyBorder="1" applyAlignment="1">
      <alignment horizontal="center"/>
    </xf>
    <xf numFmtId="0" fontId="28" fillId="0" borderId="37" xfId="3" applyFont="1" applyBorder="1" applyAlignment="1">
      <alignment horizontal="center"/>
    </xf>
    <xf numFmtId="0" fontId="28" fillId="0" borderId="38" xfId="3" applyFont="1" applyBorder="1" applyAlignment="1">
      <alignment horizontal="center"/>
    </xf>
    <xf numFmtId="0" fontId="28" fillId="0" borderId="39" xfId="3" applyFont="1" applyBorder="1" applyAlignment="1">
      <alignment horizontal="center"/>
    </xf>
    <xf numFmtId="0" fontId="27" fillId="0" borderId="88" xfId="3" applyFont="1" applyBorder="1" applyAlignment="1">
      <alignment horizontal="center" vertical="center"/>
    </xf>
    <xf numFmtId="0" fontId="28" fillId="0" borderId="59" xfId="3" applyFont="1" applyBorder="1" applyAlignment="1">
      <alignment horizontal="center"/>
    </xf>
    <xf numFmtId="0" fontId="28" fillId="0" borderId="84" xfId="3" applyFont="1" applyBorder="1" applyAlignment="1">
      <alignment horizontal="center"/>
    </xf>
    <xf numFmtId="0" fontId="28" fillId="0" borderId="87" xfId="3" applyFont="1" applyBorder="1" applyAlignment="1">
      <alignment horizontal="center"/>
    </xf>
    <xf numFmtId="0" fontId="28" fillId="0" borderId="85" xfId="3" applyFont="1" applyBorder="1" applyAlignment="1">
      <alignment horizontal="center"/>
    </xf>
    <xf numFmtId="0" fontId="28" fillId="0" borderId="86" xfId="3" applyFont="1" applyBorder="1" applyAlignment="1">
      <alignment horizontal="center"/>
    </xf>
    <xf numFmtId="0" fontId="25" fillId="9" borderId="46" xfId="3" applyFont="1" applyFill="1" applyBorder="1" applyAlignment="1">
      <alignment horizontal="center" vertical="center"/>
    </xf>
    <xf numFmtId="0" fontId="28" fillId="0" borderId="58" xfId="3" applyFont="1" applyBorder="1" applyAlignment="1">
      <alignment horizontal="center"/>
    </xf>
    <xf numFmtId="0" fontId="28" fillId="0" borderId="111" xfId="3" applyFont="1" applyBorder="1" applyAlignment="1">
      <alignment horizontal="center"/>
    </xf>
    <xf numFmtId="0" fontId="28" fillId="0" borderId="94" xfId="3" applyFont="1" applyBorder="1" applyAlignment="1">
      <alignment horizontal="center"/>
    </xf>
    <xf numFmtId="0" fontId="28" fillId="0" borderId="95" xfId="3" applyFont="1" applyBorder="1" applyAlignment="1">
      <alignment horizontal="center"/>
    </xf>
    <xf numFmtId="0" fontId="28" fillId="0" borderId="114" xfId="3" applyFont="1" applyBorder="1" applyAlignment="1">
      <alignment horizontal="center"/>
    </xf>
    <xf numFmtId="0" fontId="14" fillId="9" borderId="115" xfId="3" applyFont="1" applyFill="1" applyBorder="1" applyAlignment="1">
      <alignment horizontal="center" vertical="center"/>
    </xf>
    <xf numFmtId="0" fontId="14" fillId="10" borderId="115" xfId="3" applyFont="1" applyFill="1" applyBorder="1" applyAlignment="1">
      <alignment horizontal="center" vertical="center"/>
    </xf>
    <xf numFmtId="0" fontId="14" fillId="10" borderId="116" xfId="3" applyFont="1" applyFill="1" applyBorder="1" applyAlignment="1">
      <alignment horizontal="center" vertical="center"/>
    </xf>
    <xf numFmtId="0" fontId="14" fillId="9" borderId="20" xfId="3" applyFont="1" applyFill="1" applyBorder="1" applyAlignment="1">
      <alignment horizontal="center" vertical="center"/>
    </xf>
    <xf numFmtId="0" fontId="0" fillId="7" borderId="59" xfId="0" applyFill="1" applyBorder="1" applyAlignment="1">
      <alignment horizontal="center" vertical="center"/>
    </xf>
    <xf numFmtId="0" fontId="0" fillId="7" borderId="39" xfId="0" applyFill="1" applyBorder="1" applyAlignment="1">
      <alignment horizontal="center" vertical="center"/>
    </xf>
    <xf numFmtId="0" fontId="0" fillId="7" borderId="12" xfId="0" applyFill="1" applyBorder="1" applyAlignment="1">
      <alignment horizontal="center" vertical="center"/>
    </xf>
    <xf numFmtId="0" fontId="0" fillId="7" borderId="15" xfId="0" applyFill="1" applyBorder="1" applyAlignment="1">
      <alignment horizontal="center" vertical="center"/>
    </xf>
    <xf numFmtId="0" fontId="0" fillId="7" borderId="28" xfId="0" applyFill="1" applyBorder="1" applyAlignment="1">
      <alignment horizontal="center" vertical="center"/>
    </xf>
    <xf numFmtId="0" fontId="0" fillId="7" borderId="64" xfId="0" applyFill="1" applyBorder="1" applyAlignment="1">
      <alignment horizontal="center" vertical="center"/>
    </xf>
    <xf numFmtId="0" fontId="0" fillId="7" borderId="65" xfId="0" applyFill="1" applyBorder="1" applyAlignment="1">
      <alignment horizontal="center" vertical="center"/>
    </xf>
    <xf numFmtId="0" fontId="0" fillId="7" borderId="96" xfId="0" applyFill="1" applyBorder="1" applyAlignment="1">
      <alignment horizontal="center" vertical="center"/>
    </xf>
    <xf numFmtId="0" fontId="0" fillId="7" borderId="38" xfId="0" applyFill="1" applyBorder="1" applyAlignment="1">
      <alignment horizontal="center" vertical="center"/>
    </xf>
    <xf numFmtId="0" fontId="0" fillId="7" borderId="117" xfId="0" applyFill="1" applyBorder="1" applyAlignment="1">
      <alignment horizontal="center" vertical="center"/>
    </xf>
    <xf numFmtId="0" fontId="0" fillId="7" borderId="118" xfId="0" applyFill="1" applyBorder="1" applyAlignment="1">
      <alignment horizontal="center" vertical="center"/>
    </xf>
    <xf numFmtId="0" fontId="0" fillId="7" borderId="56" xfId="0" applyFill="1" applyBorder="1" applyAlignment="1">
      <alignment horizontal="center" vertical="center"/>
    </xf>
    <xf numFmtId="0" fontId="0" fillId="7" borderId="55" xfId="0" applyFill="1" applyBorder="1" applyAlignment="1">
      <alignment horizontal="center" vertical="center"/>
    </xf>
    <xf numFmtId="0" fontId="0" fillId="7" borderId="57" xfId="0" applyFill="1" applyBorder="1" applyAlignment="1">
      <alignment horizontal="center" vertical="center"/>
    </xf>
    <xf numFmtId="0" fontId="46" fillId="2" borderId="8" xfId="0" applyFont="1" applyFill="1" applyBorder="1" applyAlignment="1">
      <alignment horizontal="left" vertical="center" wrapText="1"/>
    </xf>
  </cellXfs>
  <cellStyles count="9">
    <cellStyle name="パーセント" xfId="8" builtinId="5"/>
    <cellStyle name="標準" xfId="0" builtinId="0"/>
    <cellStyle name="標準 2" xfId="5" xr:uid="{00000000-0005-0000-0000-000002000000}"/>
    <cellStyle name="標準 2 2" xfId="3" xr:uid="{00000000-0005-0000-0000-000003000000}"/>
    <cellStyle name="標準 2 2 2" xfId="4" xr:uid="{00000000-0005-0000-0000-000004000000}"/>
    <cellStyle name="標準 2 4" xfId="7" xr:uid="{00000000-0005-0000-0000-000005000000}"/>
    <cellStyle name="標準 3" xfId="1" xr:uid="{00000000-0005-0000-0000-000006000000}"/>
    <cellStyle name="標準 4" xfId="2" xr:uid="{00000000-0005-0000-0000-000007000000}"/>
    <cellStyle name="標準_work" xfId="6" xr:uid="{00000000-0005-0000-0000-000008000000}"/>
  </cellStyles>
  <dxfs count="85">
    <dxf>
      <font>
        <color rgb="FF9C0006"/>
      </font>
      <fill>
        <patternFill>
          <bgColor rgb="FFFFC7CE"/>
        </patternFill>
      </fill>
    </dxf>
    <dxf>
      <font>
        <color rgb="FF9C0006"/>
      </font>
      <fill>
        <patternFill>
          <bgColor rgb="FFFFC7CE"/>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ill>
        <patternFill>
          <bgColor theme="1" tint="0.499984740745262"/>
        </patternFill>
      </fill>
    </dxf>
    <dxf>
      <font>
        <strike val="0"/>
        <color theme="1"/>
      </font>
      <fill>
        <patternFill>
          <bgColor theme="1" tint="0.499984740745262"/>
        </patternFill>
      </fill>
    </dxf>
    <dxf>
      <fill>
        <patternFill>
          <bgColor theme="1" tint="0.499984740745262"/>
        </patternFill>
      </fill>
    </dxf>
    <dxf>
      <fill>
        <patternFill>
          <bgColor theme="1" tint="0.499984740745262"/>
        </patternFill>
      </fill>
    </dxf>
    <dxf>
      <font>
        <strike val="0"/>
        <color theme="1"/>
      </font>
      <fill>
        <patternFill>
          <bgColor theme="1" tint="0.499984740745262"/>
        </patternFill>
      </fill>
    </dxf>
    <dxf>
      <fill>
        <patternFill>
          <bgColor theme="1" tint="0.499984740745262"/>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theme="1" tint="0.499984740745262"/>
        </patternFill>
      </fill>
    </dxf>
    <dxf>
      <font>
        <strike val="0"/>
        <color theme="1"/>
      </font>
      <fill>
        <patternFill>
          <bgColor theme="1" tint="0.499984740745262"/>
        </patternFill>
      </fill>
    </dxf>
    <dxf>
      <fill>
        <patternFill>
          <bgColor theme="1" tint="0.499984740745262"/>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
      <fill>
        <patternFill>
          <bgColor rgb="FF00B0F0"/>
        </patternFill>
      </fill>
    </dxf>
    <dxf>
      <fill>
        <patternFill>
          <bgColor rgb="FF00B0F0"/>
        </patternFill>
      </fill>
    </dxf>
    <dxf>
      <fill>
        <patternFill>
          <bgColor theme="1" tint="0.499984740745262"/>
        </patternFill>
      </fill>
    </dxf>
    <dxf>
      <fill>
        <patternFill>
          <bgColor rgb="FF00B0F0"/>
        </patternFill>
      </fill>
    </dxf>
  </dxfs>
  <tableStyles count="0" defaultTableStyle="TableStyleMedium2" defaultPivotStyle="PivotStyleLight16"/>
  <colors>
    <mruColors>
      <color rgb="FFFFFFCC"/>
      <color rgb="FFCCFFCC"/>
      <color rgb="FFFF66FF"/>
      <color rgb="FF0000FF"/>
      <color rgb="FFFF00FF"/>
      <color rgb="FFCCFFFF"/>
      <color rgb="FFFFCCFF"/>
      <color rgb="FFCCFF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274663086772107"/>
          <c:y val="0.31608842554020339"/>
          <c:w val="0.4856768336331671"/>
          <c:h val="0.34805871145362327"/>
        </c:manualLayout>
      </c:layout>
      <c:radarChart>
        <c:radarStyle val="filled"/>
        <c:varyColors val="0"/>
        <c:ser>
          <c:idx val="0"/>
          <c:order val="0"/>
          <c:tx>
            <c:strRef>
              <c:f>temp!$AI$30</c:f>
              <c:strCache>
                <c:ptCount val="1"/>
                <c:pt idx="0">
                  <c:v>対策中</c:v>
                </c:pt>
              </c:strCache>
            </c:strRef>
          </c:tx>
          <c:spPr>
            <a:solidFill>
              <a:srgbClr val="CCFF99"/>
            </a:solidFill>
            <a:ln w="25400">
              <a:noFill/>
            </a:ln>
          </c:spPr>
          <c:dLbls>
            <c:delete val="1"/>
          </c:dLbls>
          <c:cat>
            <c:strRef>
              <c:f>temp!$J$5:$J$28</c:f>
              <c:strCache>
                <c:ptCount val="24"/>
                <c:pt idx="0">
                  <c:v>1 Policies</c:v>
                </c:pt>
                <c:pt idx="1">
                  <c:v>2 Rules for handling confidential information</c:v>
                </c:pt>
                <c:pt idx="2">
                  <c:v>3 Compliance</c:v>
                </c:pt>
                <c:pt idx="3">
                  <c:v>4 System (Normal)</c:v>
                </c:pt>
                <c:pt idx="4">
                  <c:v>5 System (adverse situations)</c:v>
                </c:pt>
                <c:pt idx="5">
                  <c:v>6 Procedures in adverse situations</c:v>
                </c:pt>
                <c:pt idx="6">
                  <c:v>7 Daily education</c:v>
                </c:pt>
                <c:pt idx="7">
                  <c:v>8 Information security requirements between companies</c:v>
                </c:pt>
                <c:pt idx="8">
                  <c:v>9 Access rights</c:v>
                </c:pt>
                <c:pt idx="9">
                  <c:v>10 Management of information assets (information)</c:v>
                </c:pt>
                <c:pt idx="10">
                  <c:v>11 Management of information assets (equipment/devices)</c:v>
                </c:pt>
                <c:pt idx="11">
                  <c:v>12 Risk response</c:v>
                </c:pt>
                <c:pt idx="12">
                  <c:v>13 Understanding details of business transactions and methods</c:v>
                </c:pt>
                <c:pt idx="13">
                  <c:v>14 Understanding the statuses of external connections</c:v>
                </c:pt>
                <c:pt idx="14">
                  <c:v>15 In-house connection rules</c:v>
                </c:pt>
                <c:pt idx="15">
                  <c:v>16 Physical security</c:v>
                </c:pt>
                <c:pt idx="16">
                  <c:v>17 Communication control</c:v>
                </c:pt>
                <c:pt idx="17">
                  <c:v>18 Authentication/Approval</c:v>
                </c:pt>
                <c:pt idx="18">
                  <c:v>19 Applying patches and updates</c:v>
                </c:pt>
                <c:pt idx="19">
                  <c:v>20 Data protection</c:v>
                </c:pt>
                <c:pt idx="20">
                  <c:v>21 Office tool-related</c:v>
                </c:pt>
                <c:pt idx="21">
                  <c:v>22 Malware countermeasures</c:v>
                </c:pt>
                <c:pt idx="22">
                  <c:v>23 Detecting unauthorized access</c:v>
                </c:pt>
                <c:pt idx="23">
                  <c:v>24 Backup/Restore</c:v>
                </c:pt>
              </c:strCache>
            </c:strRef>
          </c:cat>
          <c:val>
            <c:numRef>
              <c:f>temp!$AC$5:$AC$28</c:f>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c:v>
                </c:pt>
                <c:pt idx="17">
                  <c:v>0</c:v>
                </c:pt>
                <c:pt idx="18">
                  <c:v>0</c:v>
                </c:pt>
                <c:pt idx="19">
                  <c:v>1</c:v>
                </c:pt>
                <c:pt idx="20">
                  <c:v>1</c:v>
                </c:pt>
                <c:pt idx="21">
                  <c:v>0</c:v>
                </c:pt>
                <c:pt idx="22">
                  <c:v>1</c:v>
                </c:pt>
                <c:pt idx="23">
                  <c:v>0</c:v>
                </c:pt>
              </c:numCache>
            </c:numRef>
          </c:val>
          <c:extLst>
            <c:ext xmlns:c16="http://schemas.microsoft.com/office/drawing/2014/chart" uri="{C3380CC4-5D6E-409C-BE32-E72D297353CC}">
              <c16:uniqueId val="{00000000-4347-4AE6-BB07-5A77E10473EF}"/>
            </c:ext>
          </c:extLst>
        </c:ser>
        <c:ser>
          <c:idx val="1"/>
          <c:order val="1"/>
          <c:tx>
            <c:strRef>
              <c:f>temp!$AG$30</c:f>
              <c:strCache>
                <c:ptCount val="1"/>
                <c:pt idx="0">
                  <c:v>Measures completed</c:v>
                </c:pt>
              </c:strCache>
            </c:strRef>
          </c:tx>
          <c:spPr>
            <a:solidFill>
              <a:schemeClr val="accent4">
                <a:lumMod val="60000"/>
                <a:lumOff val="40000"/>
              </a:schemeClr>
            </a:solidFill>
            <a:ln w="25400">
              <a:noFill/>
            </a:ln>
          </c:spPr>
          <c:dLbls>
            <c:delete val="1"/>
          </c:dLbls>
          <c:cat>
            <c:strRef>
              <c:f>temp!$J$5:$J$28</c:f>
              <c:strCache>
                <c:ptCount val="24"/>
                <c:pt idx="0">
                  <c:v>1 Policies</c:v>
                </c:pt>
                <c:pt idx="1">
                  <c:v>2 Rules for handling confidential information</c:v>
                </c:pt>
                <c:pt idx="2">
                  <c:v>3 Compliance</c:v>
                </c:pt>
                <c:pt idx="3">
                  <c:v>4 System (Normal)</c:v>
                </c:pt>
                <c:pt idx="4">
                  <c:v>5 System (adverse situations)</c:v>
                </c:pt>
                <c:pt idx="5">
                  <c:v>6 Procedures in adverse situations</c:v>
                </c:pt>
                <c:pt idx="6">
                  <c:v>7 Daily education</c:v>
                </c:pt>
                <c:pt idx="7">
                  <c:v>8 Information security requirements between companies</c:v>
                </c:pt>
                <c:pt idx="8">
                  <c:v>9 Access rights</c:v>
                </c:pt>
                <c:pt idx="9">
                  <c:v>10 Management of information assets (information)</c:v>
                </c:pt>
                <c:pt idx="10">
                  <c:v>11 Management of information assets (equipment/devices)</c:v>
                </c:pt>
                <c:pt idx="11">
                  <c:v>12 Risk response</c:v>
                </c:pt>
                <c:pt idx="12">
                  <c:v>13 Understanding details of business transactions and methods</c:v>
                </c:pt>
                <c:pt idx="13">
                  <c:v>14 Understanding the statuses of external connections</c:v>
                </c:pt>
                <c:pt idx="14">
                  <c:v>15 In-house connection rules</c:v>
                </c:pt>
                <c:pt idx="15">
                  <c:v>16 Physical security</c:v>
                </c:pt>
                <c:pt idx="16">
                  <c:v>17 Communication control</c:v>
                </c:pt>
                <c:pt idx="17">
                  <c:v>18 Authentication/Approval</c:v>
                </c:pt>
                <c:pt idx="18">
                  <c:v>19 Applying patches and updates</c:v>
                </c:pt>
                <c:pt idx="19">
                  <c:v>20 Data protection</c:v>
                </c:pt>
                <c:pt idx="20">
                  <c:v>21 Office tool-related</c:v>
                </c:pt>
                <c:pt idx="21">
                  <c:v>22 Malware countermeasures</c:v>
                </c:pt>
                <c:pt idx="22">
                  <c:v>23 Detecting unauthorized access</c:v>
                </c:pt>
                <c:pt idx="23">
                  <c:v>24 Backup/Restore</c:v>
                </c:pt>
              </c:strCache>
            </c:strRef>
          </c:cat>
          <c:val>
            <c:numRef>
              <c:f>temp!$Z$5:$Z$28</c:f>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c:v>
                </c:pt>
                <c:pt idx="17">
                  <c:v>0</c:v>
                </c:pt>
                <c:pt idx="18">
                  <c:v>0</c:v>
                </c:pt>
                <c:pt idx="19">
                  <c:v>1</c:v>
                </c:pt>
                <c:pt idx="20">
                  <c:v>1</c:v>
                </c:pt>
                <c:pt idx="21">
                  <c:v>0</c:v>
                </c:pt>
                <c:pt idx="22">
                  <c:v>1</c:v>
                </c:pt>
                <c:pt idx="23">
                  <c:v>0</c:v>
                </c:pt>
              </c:numCache>
            </c:numRef>
          </c:val>
          <c:extLst>
            <c:ext xmlns:c16="http://schemas.microsoft.com/office/drawing/2014/chart" uri="{C3380CC4-5D6E-409C-BE32-E72D297353CC}">
              <c16:uniqueId val="{00000001-4347-4AE6-BB07-5A77E10473EF}"/>
            </c:ext>
          </c:extLst>
        </c:ser>
        <c:dLbls>
          <c:showLegendKey val="0"/>
          <c:showVal val="1"/>
          <c:showCatName val="0"/>
          <c:showSerName val="0"/>
          <c:showPercent val="0"/>
          <c:showBubbleSize val="0"/>
        </c:dLbls>
        <c:axId val="218574208"/>
        <c:axId val="218588288"/>
      </c:radarChart>
      <c:catAx>
        <c:axId val="218574208"/>
        <c:scaling>
          <c:orientation val="minMax"/>
        </c:scaling>
        <c:delete val="0"/>
        <c:axPos val="b"/>
        <c:majorGridlines/>
        <c:numFmt formatCode="General" sourceLinked="1"/>
        <c:majorTickMark val="none"/>
        <c:minorTickMark val="none"/>
        <c:tickLblPos val="nextTo"/>
        <c:spPr>
          <a:ln w="6350">
            <a:noFill/>
          </a:ln>
        </c:spPr>
        <c:txPr>
          <a:bodyPr rot="0" vert="horz"/>
          <a:lstStyle/>
          <a:p>
            <a:pPr>
              <a:defRPr lang="ja-JP" sz="700" kern="0" baseline="0"/>
            </a:pPr>
            <a:endParaRPr lang="ja-JP"/>
          </a:p>
        </c:txPr>
        <c:crossAx val="218588288"/>
        <c:crosses val="autoZero"/>
        <c:auto val="1"/>
        <c:lblAlgn val="ctr"/>
        <c:lblOffset val="100"/>
        <c:noMultiLvlLbl val="0"/>
      </c:catAx>
      <c:valAx>
        <c:axId val="218588288"/>
        <c:scaling>
          <c:orientation val="minMax"/>
          <c:max val="1"/>
          <c:min val="0"/>
        </c:scaling>
        <c:delete val="0"/>
        <c:axPos val="l"/>
        <c:majorGridlines>
          <c:spPr>
            <a:ln>
              <a:solidFill>
                <a:srgbClr val="969696"/>
              </a:solidFill>
              <a:prstDash val="sysDash"/>
            </a:ln>
          </c:spPr>
        </c:majorGridlines>
        <c:numFmt formatCode="0%" sourceLinked="1"/>
        <c:majorTickMark val="none"/>
        <c:minorTickMark val="none"/>
        <c:tickLblPos val="none"/>
        <c:spPr>
          <a:solidFill>
            <a:srgbClr val="CCFF99"/>
          </a:solidFill>
        </c:spPr>
        <c:txPr>
          <a:bodyPr/>
          <a:lstStyle/>
          <a:p>
            <a:pPr>
              <a:defRPr lang="ja-JP"/>
            </a:pPr>
            <a:endParaRPr lang="ja-JP"/>
          </a:p>
        </c:txPr>
        <c:crossAx val="218574208"/>
        <c:crosses val="autoZero"/>
        <c:crossBetween val="between"/>
        <c:majorUnit val="0.25"/>
      </c:valAx>
    </c:plotArea>
    <c:plotVisOnly val="1"/>
    <c:dispBlanksAs val="gap"/>
    <c:showDLblsOverMax val="0"/>
  </c:chart>
  <c:spPr>
    <a:no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42186886334025"/>
          <c:y val="0.12070103678387255"/>
          <c:w val="0.42242235345581802"/>
          <c:h val="0.68347027837463703"/>
        </c:manualLayout>
      </c:layout>
      <c:radarChart>
        <c:radarStyle val="filled"/>
        <c:varyColors val="0"/>
        <c:ser>
          <c:idx val="0"/>
          <c:order val="0"/>
          <c:tx>
            <c:strRef>
              <c:f>temp!$AI$30</c:f>
              <c:strCache>
                <c:ptCount val="1"/>
                <c:pt idx="0">
                  <c:v>対策中</c:v>
                </c:pt>
              </c:strCache>
            </c:strRef>
          </c:tx>
          <c:spPr>
            <a:solidFill>
              <a:srgbClr val="CCFF99"/>
            </a:solidFill>
            <a:ln w="25400">
              <a:noFill/>
            </a:ln>
          </c:spPr>
          <c:cat>
            <c:numRef>
              <c:f>temp!$I$5:$I$28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temp!$AC$5:$AC$28</c:f>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c:v>
                </c:pt>
                <c:pt idx="17">
                  <c:v>0</c:v>
                </c:pt>
                <c:pt idx="18">
                  <c:v>0</c:v>
                </c:pt>
                <c:pt idx="19">
                  <c:v>1</c:v>
                </c:pt>
                <c:pt idx="20">
                  <c:v>1</c:v>
                </c:pt>
                <c:pt idx="21">
                  <c:v>0</c:v>
                </c:pt>
                <c:pt idx="22">
                  <c:v>1</c:v>
                </c:pt>
                <c:pt idx="23">
                  <c:v>0</c:v>
                </c:pt>
              </c:numCache>
            </c:numRef>
          </c:val>
          <c:extLst>
            <c:ext xmlns:c16="http://schemas.microsoft.com/office/drawing/2014/chart" uri="{C3380CC4-5D6E-409C-BE32-E72D297353CC}">
              <c16:uniqueId val="{00000000-3187-4314-A3A1-D1AE025C959A}"/>
            </c:ext>
          </c:extLst>
        </c:ser>
        <c:ser>
          <c:idx val="1"/>
          <c:order val="1"/>
          <c:tx>
            <c:strRef>
              <c:f>temp!$AF$30</c:f>
              <c:strCache>
                <c:ptCount val="1"/>
                <c:pt idx="0">
                  <c:v>Measures completed</c:v>
                </c:pt>
              </c:strCache>
            </c:strRef>
          </c:tx>
          <c:spPr>
            <a:solidFill>
              <a:schemeClr val="accent2"/>
            </a:solidFill>
            <a:ln w="25400">
              <a:noFill/>
            </a:ln>
          </c:spPr>
          <c:cat>
            <c:numRef>
              <c:f>temp!$I$5:$I$28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temp!$Z$5:$Z$28</c:f>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c:v>
                </c:pt>
                <c:pt idx="17">
                  <c:v>0</c:v>
                </c:pt>
                <c:pt idx="18">
                  <c:v>0</c:v>
                </c:pt>
                <c:pt idx="19">
                  <c:v>1</c:v>
                </c:pt>
                <c:pt idx="20">
                  <c:v>1</c:v>
                </c:pt>
                <c:pt idx="21">
                  <c:v>0</c:v>
                </c:pt>
                <c:pt idx="22">
                  <c:v>1</c:v>
                </c:pt>
                <c:pt idx="23">
                  <c:v>0</c:v>
                </c:pt>
              </c:numCache>
            </c:numRef>
          </c:val>
          <c:extLst>
            <c:ext xmlns:c16="http://schemas.microsoft.com/office/drawing/2014/chart" uri="{C3380CC4-5D6E-409C-BE32-E72D297353CC}">
              <c16:uniqueId val="{00000001-3187-4314-A3A1-D1AE025C959A}"/>
            </c:ext>
          </c:extLst>
        </c:ser>
        <c:dLbls>
          <c:showLegendKey val="0"/>
          <c:showVal val="0"/>
          <c:showCatName val="0"/>
          <c:showSerName val="0"/>
          <c:showPercent val="0"/>
          <c:showBubbleSize val="0"/>
        </c:dLbls>
        <c:axId val="218620672"/>
        <c:axId val="218622208"/>
      </c:radarChart>
      <c:catAx>
        <c:axId val="218620672"/>
        <c:scaling>
          <c:orientation val="minMax"/>
        </c:scaling>
        <c:delete val="0"/>
        <c:axPos val="b"/>
        <c:majorGridlines/>
        <c:numFmt formatCode="General" sourceLinked="0"/>
        <c:majorTickMark val="out"/>
        <c:minorTickMark val="none"/>
        <c:tickLblPos val="nextTo"/>
        <c:txPr>
          <a:bodyPr/>
          <a:lstStyle/>
          <a:p>
            <a:pPr>
              <a:defRPr lang="ja-JP" sz="900"/>
            </a:pPr>
            <a:endParaRPr lang="ja-JP"/>
          </a:p>
        </c:txPr>
        <c:crossAx val="218622208"/>
        <c:crosses val="autoZero"/>
        <c:auto val="1"/>
        <c:lblAlgn val="ctr"/>
        <c:lblOffset val="100"/>
        <c:noMultiLvlLbl val="0"/>
      </c:catAx>
      <c:valAx>
        <c:axId val="218622208"/>
        <c:scaling>
          <c:orientation val="minMax"/>
          <c:max val="1"/>
          <c:min val="0"/>
        </c:scaling>
        <c:delete val="0"/>
        <c:axPos val="l"/>
        <c:majorGridlines>
          <c:spPr>
            <a:ln>
              <a:prstDash val="sysDash"/>
            </a:ln>
          </c:spPr>
        </c:majorGridlines>
        <c:numFmt formatCode="0%" sourceLinked="1"/>
        <c:majorTickMark val="cross"/>
        <c:minorTickMark val="none"/>
        <c:tickLblPos val="none"/>
        <c:spPr>
          <a:solidFill>
            <a:schemeClr val="tx1"/>
          </a:solidFill>
        </c:spPr>
        <c:txPr>
          <a:bodyPr/>
          <a:lstStyle/>
          <a:p>
            <a:pPr>
              <a:defRPr lang="ja-JP"/>
            </a:pPr>
            <a:endParaRPr lang="ja-JP"/>
          </a:p>
        </c:txPr>
        <c:crossAx val="218620672"/>
        <c:crosses val="autoZero"/>
        <c:crossBetween val="between"/>
        <c:majorUnit val="0.25"/>
      </c:valAx>
    </c:plotArea>
    <c:plotVisOnly val="1"/>
    <c:dispBlanksAs val="gap"/>
    <c:showDLblsOverMax val="0"/>
  </c:chart>
  <c:spPr>
    <a:no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274663086772107"/>
          <c:y val="0.31608842554020339"/>
          <c:w val="0.4856768336331671"/>
          <c:h val="0.34805871145362327"/>
        </c:manualLayout>
      </c:layout>
      <c:radarChart>
        <c:radarStyle val="filled"/>
        <c:varyColors val="0"/>
        <c:ser>
          <c:idx val="0"/>
          <c:order val="0"/>
          <c:tx>
            <c:strRef>
              <c:f>temp!$AI$30</c:f>
              <c:strCache>
                <c:ptCount val="1"/>
                <c:pt idx="0">
                  <c:v>対策中</c:v>
                </c:pt>
              </c:strCache>
            </c:strRef>
          </c:tx>
          <c:spPr>
            <a:solidFill>
              <a:srgbClr val="CCFF99"/>
            </a:solidFill>
            <a:ln w="25400">
              <a:noFill/>
            </a:ln>
          </c:spPr>
          <c:dLbls>
            <c:delete val="1"/>
          </c:dLbls>
          <c:cat>
            <c:strRef>
              <c:f>temp!$J$5:$J$28</c:f>
              <c:strCache>
                <c:ptCount val="24"/>
                <c:pt idx="0">
                  <c:v>1 Policies</c:v>
                </c:pt>
                <c:pt idx="1">
                  <c:v>2 Rules for handling confidential information</c:v>
                </c:pt>
                <c:pt idx="2">
                  <c:v>3 Compliance</c:v>
                </c:pt>
                <c:pt idx="3">
                  <c:v>4 System (Normal)</c:v>
                </c:pt>
                <c:pt idx="4">
                  <c:v>5 System (adverse situations)</c:v>
                </c:pt>
                <c:pt idx="5">
                  <c:v>6 Procedures in adverse situations</c:v>
                </c:pt>
                <c:pt idx="6">
                  <c:v>7 Daily education</c:v>
                </c:pt>
                <c:pt idx="7">
                  <c:v>8 Information security requirements between companies</c:v>
                </c:pt>
                <c:pt idx="8">
                  <c:v>9 Access rights</c:v>
                </c:pt>
                <c:pt idx="9">
                  <c:v>10 Management of information assets (information)</c:v>
                </c:pt>
                <c:pt idx="10">
                  <c:v>11 Management of information assets (equipment/devices)</c:v>
                </c:pt>
                <c:pt idx="11">
                  <c:v>12 Risk response</c:v>
                </c:pt>
                <c:pt idx="12">
                  <c:v>13 Understanding details of business transactions and methods</c:v>
                </c:pt>
                <c:pt idx="13">
                  <c:v>14 Understanding the statuses of external connections</c:v>
                </c:pt>
                <c:pt idx="14">
                  <c:v>15 In-house connection rules</c:v>
                </c:pt>
                <c:pt idx="15">
                  <c:v>16 Physical security</c:v>
                </c:pt>
                <c:pt idx="16">
                  <c:v>17 Communication control</c:v>
                </c:pt>
                <c:pt idx="17">
                  <c:v>18 Authentication/Approval</c:v>
                </c:pt>
                <c:pt idx="18">
                  <c:v>19 Applying patches and updates</c:v>
                </c:pt>
                <c:pt idx="19">
                  <c:v>20 Data protection</c:v>
                </c:pt>
                <c:pt idx="20">
                  <c:v>21 Office tool-related</c:v>
                </c:pt>
                <c:pt idx="21">
                  <c:v>22 Malware countermeasures</c:v>
                </c:pt>
                <c:pt idx="22">
                  <c:v>23 Detecting unauthorized access</c:v>
                </c:pt>
                <c:pt idx="23">
                  <c:v>24 Backup/Restore</c:v>
                </c:pt>
              </c:strCache>
            </c:strRef>
          </c:cat>
          <c:val>
            <c:numRef>
              <c:f>temp!$AH$5:$AH$28</c:f>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c:ext xmlns:c16="http://schemas.microsoft.com/office/drawing/2014/chart" uri="{C3380CC4-5D6E-409C-BE32-E72D297353CC}">
              <c16:uniqueId val="{00000000-D83B-4F63-A6F4-F77F063B86EE}"/>
            </c:ext>
          </c:extLst>
        </c:ser>
        <c:ser>
          <c:idx val="1"/>
          <c:order val="1"/>
          <c:tx>
            <c:strRef>
              <c:f>temp!$AF$30</c:f>
              <c:strCache>
                <c:ptCount val="1"/>
                <c:pt idx="0">
                  <c:v>Measures completed</c:v>
                </c:pt>
              </c:strCache>
            </c:strRef>
          </c:tx>
          <c:spPr>
            <a:solidFill>
              <a:schemeClr val="accent4">
                <a:lumMod val="60000"/>
                <a:lumOff val="40000"/>
              </a:schemeClr>
            </a:solidFill>
            <a:ln w="25400">
              <a:noFill/>
            </a:ln>
          </c:spPr>
          <c:dLbls>
            <c:delete val="1"/>
          </c:dLbls>
          <c:cat>
            <c:strRef>
              <c:f>temp!$J$5:$J$28</c:f>
              <c:strCache>
                <c:ptCount val="24"/>
                <c:pt idx="0">
                  <c:v>1 Policies</c:v>
                </c:pt>
                <c:pt idx="1">
                  <c:v>2 Rules for handling confidential information</c:v>
                </c:pt>
                <c:pt idx="2">
                  <c:v>3 Compliance</c:v>
                </c:pt>
                <c:pt idx="3">
                  <c:v>4 System (Normal)</c:v>
                </c:pt>
                <c:pt idx="4">
                  <c:v>5 System (adverse situations)</c:v>
                </c:pt>
                <c:pt idx="5">
                  <c:v>6 Procedures in adverse situations</c:v>
                </c:pt>
                <c:pt idx="6">
                  <c:v>7 Daily education</c:v>
                </c:pt>
                <c:pt idx="7">
                  <c:v>8 Information security requirements between companies</c:v>
                </c:pt>
                <c:pt idx="8">
                  <c:v>9 Access rights</c:v>
                </c:pt>
                <c:pt idx="9">
                  <c:v>10 Management of information assets (information)</c:v>
                </c:pt>
                <c:pt idx="10">
                  <c:v>11 Management of information assets (equipment/devices)</c:v>
                </c:pt>
                <c:pt idx="11">
                  <c:v>12 Risk response</c:v>
                </c:pt>
                <c:pt idx="12">
                  <c:v>13 Understanding details of business transactions and methods</c:v>
                </c:pt>
                <c:pt idx="13">
                  <c:v>14 Understanding the statuses of external connections</c:v>
                </c:pt>
                <c:pt idx="14">
                  <c:v>15 In-house connection rules</c:v>
                </c:pt>
                <c:pt idx="15">
                  <c:v>16 Physical security</c:v>
                </c:pt>
                <c:pt idx="16">
                  <c:v>17 Communication control</c:v>
                </c:pt>
                <c:pt idx="17">
                  <c:v>18 Authentication/Approval</c:v>
                </c:pt>
                <c:pt idx="18">
                  <c:v>19 Applying patches and updates</c:v>
                </c:pt>
                <c:pt idx="19">
                  <c:v>20 Data protection</c:v>
                </c:pt>
                <c:pt idx="20">
                  <c:v>21 Office tool-related</c:v>
                </c:pt>
                <c:pt idx="21">
                  <c:v>22 Malware countermeasures</c:v>
                </c:pt>
                <c:pt idx="22">
                  <c:v>23 Detecting unauthorized access</c:v>
                </c:pt>
                <c:pt idx="23">
                  <c:v>24 Backup/Restore</c:v>
                </c:pt>
              </c:strCache>
            </c:strRef>
          </c:cat>
          <c:val>
            <c:numRef>
              <c:f>temp!$AF$5:$AF$28</c:f>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c:ext xmlns:c16="http://schemas.microsoft.com/office/drawing/2014/chart" uri="{C3380CC4-5D6E-409C-BE32-E72D297353CC}">
              <c16:uniqueId val="{00000001-D83B-4F63-A6F4-F77F063B86EE}"/>
            </c:ext>
          </c:extLst>
        </c:ser>
        <c:dLbls>
          <c:showLegendKey val="0"/>
          <c:showVal val="1"/>
          <c:showCatName val="0"/>
          <c:showSerName val="0"/>
          <c:showPercent val="0"/>
          <c:showBubbleSize val="0"/>
        </c:dLbls>
        <c:axId val="218574208"/>
        <c:axId val="218588288"/>
      </c:radarChart>
      <c:catAx>
        <c:axId val="218574208"/>
        <c:scaling>
          <c:orientation val="minMax"/>
        </c:scaling>
        <c:delete val="0"/>
        <c:axPos val="b"/>
        <c:majorGridlines/>
        <c:numFmt formatCode="General" sourceLinked="1"/>
        <c:majorTickMark val="none"/>
        <c:minorTickMark val="none"/>
        <c:tickLblPos val="nextTo"/>
        <c:spPr>
          <a:ln w="6350">
            <a:noFill/>
          </a:ln>
        </c:spPr>
        <c:txPr>
          <a:bodyPr rot="0" vert="horz"/>
          <a:lstStyle/>
          <a:p>
            <a:pPr>
              <a:defRPr lang="ja-JP" sz="700" kern="0" baseline="0"/>
            </a:pPr>
            <a:endParaRPr lang="ja-JP"/>
          </a:p>
        </c:txPr>
        <c:crossAx val="218588288"/>
        <c:crosses val="autoZero"/>
        <c:auto val="1"/>
        <c:lblAlgn val="ctr"/>
        <c:lblOffset val="100"/>
        <c:noMultiLvlLbl val="0"/>
      </c:catAx>
      <c:valAx>
        <c:axId val="218588288"/>
        <c:scaling>
          <c:orientation val="minMax"/>
          <c:max val="1"/>
          <c:min val="0"/>
        </c:scaling>
        <c:delete val="0"/>
        <c:axPos val="l"/>
        <c:majorGridlines>
          <c:spPr>
            <a:ln>
              <a:solidFill>
                <a:srgbClr val="969696"/>
              </a:solidFill>
              <a:prstDash val="sysDash"/>
            </a:ln>
          </c:spPr>
        </c:majorGridlines>
        <c:numFmt formatCode="0%" sourceLinked="1"/>
        <c:majorTickMark val="none"/>
        <c:minorTickMark val="none"/>
        <c:tickLblPos val="none"/>
        <c:spPr>
          <a:solidFill>
            <a:srgbClr val="CCFF99"/>
          </a:solidFill>
        </c:spPr>
        <c:txPr>
          <a:bodyPr/>
          <a:lstStyle/>
          <a:p>
            <a:pPr>
              <a:defRPr lang="ja-JP"/>
            </a:pPr>
            <a:endParaRPr lang="ja-JP"/>
          </a:p>
        </c:txPr>
        <c:crossAx val="218574208"/>
        <c:crosses val="autoZero"/>
        <c:crossBetween val="between"/>
        <c:majorUnit val="0.25"/>
      </c:valAx>
    </c:plotArea>
    <c:plotVisOnly val="1"/>
    <c:dispBlanksAs val="gap"/>
    <c:showDLblsOverMax val="0"/>
  </c:chart>
  <c:spPr>
    <a:no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42186886334025"/>
          <c:y val="0.12070103678387255"/>
          <c:w val="0.42242235345581802"/>
          <c:h val="0.68347027837463703"/>
        </c:manualLayout>
      </c:layout>
      <c:radarChart>
        <c:radarStyle val="filled"/>
        <c:varyColors val="0"/>
        <c:ser>
          <c:idx val="0"/>
          <c:order val="0"/>
          <c:tx>
            <c:strRef>
              <c:f>temp!$AI$30</c:f>
              <c:strCache>
                <c:ptCount val="1"/>
                <c:pt idx="0">
                  <c:v>対策中</c:v>
                </c:pt>
              </c:strCache>
            </c:strRef>
          </c:tx>
          <c:spPr>
            <a:solidFill>
              <a:srgbClr val="CCFF99"/>
            </a:solidFill>
            <a:ln w="25400">
              <a:noFill/>
            </a:ln>
          </c:spPr>
          <c:cat>
            <c:numRef>
              <c:f>temp!$I$5:$I$28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temp!$AC$5:$AC$28</c:f>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c:v>
                </c:pt>
                <c:pt idx="17">
                  <c:v>0</c:v>
                </c:pt>
                <c:pt idx="18">
                  <c:v>0</c:v>
                </c:pt>
                <c:pt idx="19">
                  <c:v>1</c:v>
                </c:pt>
                <c:pt idx="20">
                  <c:v>1</c:v>
                </c:pt>
                <c:pt idx="21">
                  <c:v>0</c:v>
                </c:pt>
                <c:pt idx="22">
                  <c:v>1</c:v>
                </c:pt>
                <c:pt idx="23">
                  <c:v>0</c:v>
                </c:pt>
              </c:numCache>
            </c:numRef>
          </c:val>
          <c:extLst>
            <c:ext xmlns:c16="http://schemas.microsoft.com/office/drawing/2014/chart" uri="{C3380CC4-5D6E-409C-BE32-E72D297353CC}">
              <c16:uniqueId val="{00000000-456F-41C7-9773-25394B4B2BB0}"/>
            </c:ext>
          </c:extLst>
        </c:ser>
        <c:ser>
          <c:idx val="1"/>
          <c:order val="1"/>
          <c:tx>
            <c:strRef>
              <c:f>temp!$AF$30</c:f>
              <c:strCache>
                <c:ptCount val="1"/>
                <c:pt idx="0">
                  <c:v>Measures completed</c:v>
                </c:pt>
              </c:strCache>
            </c:strRef>
          </c:tx>
          <c:spPr>
            <a:solidFill>
              <a:schemeClr val="accent2"/>
            </a:solidFill>
            <a:ln w="25400">
              <a:noFill/>
            </a:ln>
          </c:spPr>
          <c:cat>
            <c:numRef>
              <c:f>temp!$I$5:$I$28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temp!$Z$5:$Z$28</c:f>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c:v>
                </c:pt>
                <c:pt idx="17">
                  <c:v>0</c:v>
                </c:pt>
                <c:pt idx="18">
                  <c:v>0</c:v>
                </c:pt>
                <c:pt idx="19">
                  <c:v>1</c:v>
                </c:pt>
                <c:pt idx="20">
                  <c:v>1</c:v>
                </c:pt>
                <c:pt idx="21">
                  <c:v>0</c:v>
                </c:pt>
                <c:pt idx="22">
                  <c:v>1</c:v>
                </c:pt>
                <c:pt idx="23">
                  <c:v>0</c:v>
                </c:pt>
              </c:numCache>
            </c:numRef>
          </c:val>
          <c:extLst>
            <c:ext xmlns:c16="http://schemas.microsoft.com/office/drawing/2014/chart" uri="{C3380CC4-5D6E-409C-BE32-E72D297353CC}">
              <c16:uniqueId val="{00000001-456F-41C7-9773-25394B4B2BB0}"/>
            </c:ext>
          </c:extLst>
        </c:ser>
        <c:dLbls>
          <c:showLegendKey val="0"/>
          <c:showVal val="0"/>
          <c:showCatName val="0"/>
          <c:showSerName val="0"/>
          <c:showPercent val="0"/>
          <c:showBubbleSize val="0"/>
        </c:dLbls>
        <c:axId val="218620672"/>
        <c:axId val="218622208"/>
      </c:radarChart>
      <c:catAx>
        <c:axId val="218620672"/>
        <c:scaling>
          <c:orientation val="minMax"/>
        </c:scaling>
        <c:delete val="0"/>
        <c:axPos val="b"/>
        <c:majorGridlines/>
        <c:numFmt formatCode="General" sourceLinked="0"/>
        <c:majorTickMark val="out"/>
        <c:minorTickMark val="none"/>
        <c:tickLblPos val="nextTo"/>
        <c:txPr>
          <a:bodyPr/>
          <a:lstStyle/>
          <a:p>
            <a:pPr>
              <a:defRPr lang="ja-JP" sz="900"/>
            </a:pPr>
            <a:endParaRPr lang="ja-JP"/>
          </a:p>
        </c:txPr>
        <c:crossAx val="218622208"/>
        <c:crosses val="autoZero"/>
        <c:auto val="1"/>
        <c:lblAlgn val="ctr"/>
        <c:lblOffset val="100"/>
        <c:noMultiLvlLbl val="0"/>
      </c:catAx>
      <c:valAx>
        <c:axId val="218622208"/>
        <c:scaling>
          <c:orientation val="minMax"/>
          <c:max val="1"/>
          <c:min val="0"/>
        </c:scaling>
        <c:delete val="0"/>
        <c:axPos val="l"/>
        <c:majorGridlines>
          <c:spPr>
            <a:ln>
              <a:prstDash val="sysDash"/>
            </a:ln>
          </c:spPr>
        </c:majorGridlines>
        <c:numFmt formatCode="0%" sourceLinked="1"/>
        <c:majorTickMark val="cross"/>
        <c:minorTickMark val="none"/>
        <c:tickLblPos val="none"/>
        <c:spPr>
          <a:solidFill>
            <a:schemeClr val="tx1"/>
          </a:solidFill>
        </c:spPr>
        <c:txPr>
          <a:bodyPr/>
          <a:lstStyle/>
          <a:p>
            <a:pPr>
              <a:defRPr lang="ja-JP"/>
            </a:pPr>
            <a:endParaRPr lang="ja-JP"/>
          </a:p>
        </c:txPr>
        <c:crossAx val="218620672"/>
        <c:crosses val="autoZero"/>
        <c:crossBetween val="between"/>
        <c:majorUnit val="0.25"/>
      </c:valAx>
    </c:plotArea>
    <c:plotVisOnly val="1"/>
    <c:dispBlanksAs val="gap"/>
    <c:showDLblsOverMax val="0"/>
  </c:chart>
  <c:spPr>
    <a:no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42186886334025"/>
          <c:y val="0.12070103678387255"/>
          <c:w val="0.42242235345581802"/>
          <c:h val="0.68347027837463703"/>
        </c:manualLayout>
      </c:layout>
      <c:radarChart>
        <c:radarStyle val="filled"/>
        <c:varyColors val="0"/>
        <c:ser>
          <c:idx val="0"/>
          <c:order val="0"/>
          <c:tx>
            <c:strRef>
              <c:f>temp!$AI$30</c:f>
              <c:strCache>
                <c:ptCount val="1"/>
                <c:pt idx="0">
                  <c:v>対策中</c:v>
                </c:pt>
              </c:strCache>
            </c:strRef>
          </c:tx>
          <c:spPr>
            <a:solidFill>
              <a:srgbClr val="CCFF99"/>
            </a:solidFill>
            <a:ln w="25400">
              <a:noFill/>
            </a:ln>
          </c:spPr>
          <c:cat>
            <c:numRef>
              <c:f>temp!$I$5:$I$28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temp!$AD$5:$AD$28</c:f>
              <c:numCache>
                <c:formatCode>0%</c:formatCode>
                <c:ptCount val="24"/>
                <c:pt idx="0">
                  <c:v>0</c:v>
                </c:pt>
                <c:pt idx="1">
                  <c:v>0</c:v>
                </c:pt>
                <c:pt idx="2">
                  <c:v>0</c:v>
                </c:pt>
                <c:pt idx="3">
                  <c:v>0</c:v>
                </c:pt>
                <c:pt idx="4">
                  <c:v>1</c:v>
                </c:pt>
                <c:pt idx="5">
                  <c:v>0</c:v>
                </c:pt>
                <c:pt idx="6">
                  <c:v>0</c:v>
                </c:pt>
                <c:pt idx="7">
                  <c:v>1</c:v>
                </c:pt>
                <c:pt idx="8">
                  <c:v>0</c:v>
                </c:pt>
                <c:pt idx="9">
                  <c:v>0</c:v>
                </c:pt>
                <c:pt idx="10">
                  <c:v>0</c:v>
                </c:pt>
                <c:pt idx="11">
                  <c:v>1</c:v>
                </c:pt>
                <c:pt idx="12">
                  <c:v>1</c:v>
                </c:pt>
                <c:pt idx="13">
                  <c:v>0</c:v>
                </c:pt>
                <c:pt idx="14">
                  <c:v>0</c:v>
                </c:pt>
                <c:pt idx="15">
                  <c:v>0</c:v>
                </c:pt>
                <c:pt idx="16">
                  <c:v>0</c:v>
                </c:pt>
                <c:pt idx="17">
                  <c:v>0</c:v>
                </c:pt>
                <c:pt idx="18">
                  <c:v>0</c:v>
                </c:pt>
                <c:pt idx="19">
                  <c:v>0</c:v>
                </c:pt>
                <c:pt idx="20">
                  <c:v>0</c:v>
                </c:pt>
                <c:pt idx="21">
                  <c:v>0</c:v>
                </c:pt>
                <c:pt idx="22">
                  <c:v>0</c:v>
                </c:pt>
                <c:pt idx="23">
                  <c:v>0</c:v>
                </c:pt>
              </c:numCache>
            </c:numRef>
          </c:val>
          <c:extLst>
            <c:ext xmlns:c16="http://schemas.microsoft.com/office/drawing/2014/chart" uri="{C3380CC4-5D6E-409C-BE32-E72D297353CC}">
              <c16:uniqueId val="{00000000-9B66-4B5E-9601-14C52F42025A}"/>
            </c:ext>
          </c:extLst>
        </c:ser>
        <c:ser>
          <c:idx val="1"/>
          <c:order val="1"/>
          <c:tx>
            <c:strRef>
              <c:f>temp!$AF$30</c:f>
              <c:strCache>
                <c:ptCount val="1"/>
                <c:pt idx="0">
                  <c:v>Measures completed</c:v>
                </c:pt>
              </c:strCache>
            </c:strRef>
          </c:tx>
          <c:spPr>
            <a:ln w="25400">
              <a:noFill/>
            </a:ln>
          </c:spPr>
          <c:cat>
            <c:numRef>
              <c:f>temp!$I$5:$I$28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temp!$AA$5:$AA$28</c:f>
              <c:numCache>
                <c:formatCode>0%</c:formatCode>
                <c:ptCount val="24"/>
                <c:pt idx="0">
                  <c:v>0</c:v>
                </c:pt>
                <c:pt idx="1">
                  <c:v>0</c:v>
                </c:pt>
                <c:pt idx="2">
                  <c:v>0</c:v>
                </c:pt>
                <c:pt idx="3">
                  <c:v>0</c:v>
                </c:pt>
                <c:pt idx="4">
                  <c:v>1</c:v>
                </c:pt>
                <c:pt idx="5">
                  <c:v>0</c:v>
                </c:pt>
                <c:pt idx="6">
                  <c:v>0</c:v>
                </c:pt>
                <c:pt idx="7">
                  <c:v>1</c:v>
                </c:pt>
                <c:pt idx="8">
                  <c:v>0</c:v>
                </c:pt>
                <c:pt idx="9">
                  <c:v>0</c:v>
                </c:pt>
                <c:pt idx="10">
                  <c:v>0</c:v>
                </c:pt>
                <c:pt idx="11">
                  <c:v>1</c:v>
                </c:pt>
                <c:pt idx="12">
                  <c:v>1</c:v>
                </c:pt>
                <c:pt idx="13">
                  <c:v>0</c:v>
                </c:pt>
                <c:pt idx="14">
                  <c:v>0</c:v>
                </c:pt>
                <c:pt idx="15">
                  <c:v>0</c:v>
                </c:pt>
                <c:pt idx="16">
                  <c:v>0</c:v>
                </c:pt>
                <c:pt idx="17">
                  <c:v>0</c:v>
                </c:pt>
                <c:pt idx="18">
                  <c:v>0</c:v>
                </c:pt>
                <c:pt idx="19">
                  <c:v>0</c:v>
                </c:pt>
                <c:pt idx="20">
                  <c:v>0</c:v>
                </c:pt>
                <c:pt idx="21">
                  <c:v>0</c:v>
                </c:pt>
                <c:pt idx="22">
                  <c:v>0</c:v>
                </c:pt>
                <c:pt idx="23">
                  <c:v>0</c:v>
                </c:pt>
              </c:numCache>
            </c:numRef>
          </c:val>
          <c:extLst>
            <c:ext xmlns:c16="http://schemas.microsoft.com/office/drawing/2014/chart" uri="{C3380CC4-5D6E-409C-BE32-E72D297353CC}">
              <c16:uniqueId val="{00000001-9B66-4B5E-9601-14C52F42025A}"/>
            </c:ext>
          </c:extLst>
        </c:ser>
        <c:dLbls>
          <c:showLegendKey val="0"/>
          <c:showVal val="0"/>
          <c:showCatName val="0"/>
          <c:showSerName val="0"/>
          <c:showPercent val="0"/>
          <c:showBubbleSize val="0"/>
        </c:dLbls>
        <c:axId val="218620672"/>
        <c:axId val="218622208"/>
      </c:radarChart>
      <c:catAx>
        <c:axId val="218620672"/>
        <c:scaling>
          <c:orientation val="minMax"/>
        </c:scaling>
        <c:delete val="0"/>
        <c:axPos val="b"/>
        <c:majorGridlines/>
        <c:numFmt formatCode="General" sourceLinked="0"/>
        <c:majorTickMark val="out"/>
        <c:minorTickMark val="none"/>
        <c:tickLblPos val="nextTo"/>
        <c:txPr>
          <a:bodyPr/>
          <a:lstStyle/>
          <a:p>
            <a:pPr>
              <a:defRPr lang="ja-JP" sz="900"/>
            </a:pPr>
            <a:endParaRPr lang="ja-JP"/>
          </a:p>
        </c:txPr>
        <c:crossAx val="218622208"/>
        <c:crosses val="autoZero"/>
        <c:auto val="1"/>
        <c:lblAlgn val="ctr"/>
        <c:lblOffset val="100"/>
        <c:noMultiLvlLbl val="0"/>
      </c:catAx>
      <c:valAx>
        <c:axId val="218622208"/>
        <c:scaling>
          <c:orientation val="minMax"/>
          <c:max val="1"/>
          <c:min val="0"/>
        </c:scaling>
        <c:delete val="0"/>
        <c:axPos val="l"/>
        <c:majorGridlines>
          <c:spPr>
            <a:ln>
              <a:prstDash val="sysDash"/>
            </a:ln>
          </c:spPr>
        </c:majorGridlines>
        <c:numFmt formatCode="0%" sourceLinked="1"/>
        <c:majorTickMark val="cross"/>
        <c:minorTickMark val="none"/>
        <c:tickLblPos val="none"/>
        <c:spPr>
          <a:solidFill>
            <a:schemeClr val="tx1"/>
          </a:solidFill>
        </c:spPr>
        <c:txPr>
          <a:bodyPr/>
          <a:lstStyle/>
          <a:p>
            <a:pPr>
              <a:defRPr lang="ja-JP"/>
            </a:pPr>
            <a:endParaRPr lang="ja-JP"/>
          </a:p>
        </c:txPr>
        <c:crossAx val="218620672"/>
        <c:crosses val="autoZero"/>
        <c:crossBetween val="between"/>
        <c:majorUnit val="0.25"/>
      </c:valAx>
    </c:plotArea>
    <c:plotVisOnly val="1"/>
    <c:dispBlanksAs val="gap"/>
    <c:showDLblsOverMax val="0"/>
  </c:chart>
  <c:spPr>
    <a:noFill/>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274663086772107"/>
          <c:y val="0.31608842554020339"/>
          <c:w val="0.4856768336331671"/>
          <c:h val="0.34805871145362327"/>
        </c:manualLayout>
      </c:layout>
      <c:radarChart>
        <c:radarStyle val="filled"/>
        <c:varyColors val="0"/>
        <c:ser>
          <c:idx val="0"/>
          <c:order val="0"/>
          <c:tx>
            <c:strRef>
              <c:f>temp!$AI$30</c:f>
              <c:strCache>
                <c:ptCount val="1"/>
                <c:pt idx="0">
                  <c:v>対策中</c:v>
                </c:pt>
              </c:strCache>
            </c:strRef>
          </c:tx>
          <c:spPr>
            <a:solidFill>
              <a:srgbClr val="CCFF99"/>
            </a:solidFill>
          </c:spPr>
          <c:dLbls>
            <c:delete val="1"/>
          </c:dLbls>
          <c:cat>
            <c:strRef>
              <c:f>temp!$J$5:$J$28</c:f>
              <c:strCache>
                <c:ptCount val="24"/>
                <c:pt idx="0">
                  <c:v>1 Policies</c:v>
                </c:pt>
                <c:pt idx="1">
                  <c:v>2 Rules for handling confidential information</c:v>
                </c:pt>
                <c:pt idx="2">
                  <c:v>3 Compliance</c:v>
                </c:pt>
                <c:pt idx="3">
                  <c:v>4 System (Normal)</c:v>
                </c:pt>
                <c:pt idx="4">
                  <c:v>5 System (adverse situations)</c:v>
                </c:pt>
                <c:pt idx="5">
                  <c:v>6 Procedures in adverse situations</c:v>
                </c:pt>
                <c:pt idx="6">
                  <c:v>7 Daily education</c:v>
                </c:pt>
                <c:pt idx="7">
                  <c:v>8 Information security requirements between companies</c:v>
                </c:pt>
                <c:pt idx="8">
                  <c:v>9 Access rights</c:v>
                </c:pt>
                <c:pt idx="9">
                  <c:v>10 Management of information assets (information)</c:v>
                </c:pt>
                <c:pt idx="10">
                  <c:v>11 Management of information assets (equipment/devices)</c:v>
                </c:pt>
                <c:pt idx="11">
                  <c:v>12 Risk response</c:v>
                </c:pt>
                <c:pt idx="12">
                  <c:v>13 Understanding details of business transactions and methods</c:v>
                </c:pt>
                <c:pt idx="13">
                  <c:v>14 Understanding the statuses of external connections</c:v>
                </c:pt>
                <c:pt idx="14">
                  <c:v>15 In-house connection rules</c:v>
                </c:pt>
                <c:pt idx="15">
                  <c:v>16 Physical security</c:v>
                </c:pt>
                <c:pt idx="16">
                  <c:v>17 Communication control</c:v>
                </c:pt>
                <c:pt idx="17">
                  <c:v>18 Authentication/Approval</c:v>
                </c:pt>
                <c:pt idx="18">
                  <c:v>19 Applying patches and updates</c:v>
                </c:pt>
                <c:pt idx="19">
                  <c:v>20 Data protection</c:v>
                </c:pt>
                <c:pt idx="20">
                  <c:v>21 Office tool-related</c:v>
                </c:pt>
                <c:pt idx="21">
                  <c:v>22 Malware countermeasures</c:v>
                </c:pt>
                <c:pt idx="22">
                  <c:v>23 Detecting unauthorized access</c:v>
                </c:pt>
                <c:pt idx="23">
                  <c:v>24 Backup/Restore</c:v>
                </c:pt>
              </c:strCache>
            </c:strRef>
          </c:cat>
          <c:val>
            <c:numRef>
              <c:f>temp!$AI$5:$AI$28</c:f>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c:ext xmlns:c16="http://schemas.microsoft.com/office/drawing/2014/chart" uri="{C3380CC4-5D6E-409C-BE32-E72D297353CC}">
              <c16:uniqueId val="{00000000-88EB-4BB9-B6BC-CAE115EE079B}"/>
            </c:ext>
          </c:extLst>
        </c:ser>
        <c:ser>
          <c:idx val="1"/>
          <c:order val="1"/>
          <c:tx>
            <c:strRef>
              <c:f>temp!$AG$30</c:f>
              <c:strCache>
                <c:ptCount val="1"/>
                <c:pt idx="0">
                  <c:v>Measures completed</c:v>
                </c:pt>
              </c:strCache>
            </c:strRef>
          </c:tx>
          <c:spPr>
            <a:solidFill>
              <a:schemeClr val="accent4">
                <a:lumMod val="60000"/>
                <a:lumOff val="40000"/>
              </a:schemeClr>
            </a:solidFill>
            <a:ln w="25400">
              <a:noFill/>
            </a:ln>
          </c:spPr>
          <c:dLbls>
            <c:delete val="1"/>
          </c:dLbls>
          <c:cat>
            <c:strRef>
              <c:f>temp!$J$5:$J$28</c:f>
              <c:strCache>
                <c:ptCount val="24"/>
                <c:pt idx="0">
                  <c:v>1 Policies</c:v>
                </c:pt>
                <c:pt idx="1">
                  <c:v>2 Rules for handling confidential information</c:v>
                </c:pt>
                <c:pt idx="2">
                  <c:v>3 Compliance</c:v>
                </c:pt>
                <c:pt idx="3">
                  <c:v>4 System (Normal)</c:v>
                </c:pt>
                <c:pt idx="4">
                  <c:v>5 System (adverse situations)</c:v>
                </c:pt>
                <c:pt idx="5">
                  <c:v>6 Procedures in adverse situations</c:v>
                </c:pt>
                <c:pt idx="6">
                  <c:v>7 Daily education</c:v>
                </c:pt>
                <c:pt idx="7">
                  <c:v>8 Information security requirements between companies</c:v>
                </c:pt>
                <c:pt idx="8">
                  <c:v>9 Access rights</c:v>
                </c:pt>
                <c:pt idx="9">
                  <c:v>10 Management of information assets (information)</c:v>
                </c:pt>
                <c:pt idx="10">
                  <c:v>11 Management of information assets (equipment/devices)</c:v>
                </c:pt>
                <c:pt idx="11">
                  <c:v>12 Risk response</c:v>
                </c:pt>
                <c:pt idx="12">
                  <c:v>13 Understanding details of business transactions and methods</c:v>
                </c:pt>
                <c:pt idx="13">
                  <c:v>14 Understanding the statuses of external connections</c:v>
                </c:pt>
                <c:pt idx="14">
                  <c:v>15 In-house connection rules</c:v>
                </c:pt>
                <c:pt idx="15">
                  <c:v>16 Physical security</c:v>
                </c:pt>
                <c:pt idx="16">
                  <c:v>17 Communication control</c:v>
                </c:pt>
                <c:pt idx="17">
                  <c:v>18 Authentication/Approval</c:v>
                </c:pt>
                <c:pt idx="18">
                  <c:v>19 Applying patches and updates</c:v>
                </c:pt>
                <c:pt idx="19">
                  <c:v>20 Data protection</c:v>
                </c:pt>
                <c:pt idx="20">
                  <c:v>21 Office tool-related</c:v>
                </c:pt>
                <c:pt idx="21">
                  <c:v>22 Malware countermeasures</c:v>
                </c:pt>
                <c:pt idx="22">
                  <c:v>23 Detecting unauthorized access</c:v>
                </c:pt>
                <c:pt idx="23">
                  <c:v>24 Backup/Restore</c:v>
                </c:pt>
              </c:strCache>
            </c:strRef>
          </c:cat>
          <c:val>
            <c:numRef>
              <c:f>temp!$AG$5:$AG$28</c:f>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c:ext xmlns:c16="http://schemas.microsoft.com/office/drawing/2014/chart" uri="{C3380CC4-5D6E-409C-BE32-E72D297353CC}">
              <c16:uniqueId val="{00000001-88EB-4BB9-B6BC-CAE115EE079B}"/>
            </c:ext>
          </c:extLst>
        </c:ser>
        <c:dLbls>
          <c:showLegendKey val="0"/>
          <c:showVal val="1"/>
          <c:showCatName val="0"/>
          <c:showSerName val="0"/>
          <c:showPercent val="0"/>
          <c:showBubbleSize val="0"/>
        </c:dLbls>
        <c:axId val="218574208"/>
        <c:axId val="218588288"/>
      </c:radarChart>
      <c:catAx>
        <c:axId val="218574208"/>
        <c:scaling>
          <c:orientation val="minMax"/>
        </c:scaling>
        <c:delete val="0"/>
        <c:axPos val="b"/>
        <c:majorGridlines/>
        <c:numFmt formatCode="General" sourceLinked="1"/>
        <c:majorTickMark val="none"/>
        <c:minorTickMark val="none"/>
        <c:tickLblPos val="nextTo"/>
        <c:spPr>
          <a:ln w="6350">
            <a:noFill/>
          </a:ln>
        </c:spPr>
        <c:txPr>
          <a:bodyPr rot="0" vert="horz"/>
          <a:lstStyle/>
          <a:p>
            <a:pPr>
              <a:defRPr lang="ja-JP" sz="700" kern="0" baseline="0"/>
            </a:pPr>
            <a:endParaRPr lang="ja-JP"/>
          </a:p>
        </c:txPr>
        <c:crossAx val="218588288"/>
        <c:crosses val="autoZero"/>
        <c:auto val="1"/>
        <c:lblAlgn val="ctr"/>
        <c:lblOffset val="100"/>
        <c:noMultiLvlLbl val="0"/>
      </c:catAx>
      <c:valAx>
        <c:axId val="218588288"/>
        <c:scaling>
          <c:orientation val="minMax"/>
          <c:max val="1"/>
          <c:min val="0"/>
        </c:scaling>
        <c:delete val="0"/>
        <c:axPos val="l"/>
        <c:majorGridlines>
          <c:spPr>
            <a:ln>
              <a:solidFill>
                <a:srgbClr val="969696"/>
              </a:solidFill>
              <a:prstDash val="sysDash"/>
            </a:ln>
          </c:spPr>
        </c:majorGridlines>
        <c:numFmt formatCode="0%" sourceLinked="1"/>
        <c:majorTickMark val="none"/>
        <c:minorTickMark val="none"/>
        <c:tickLblPos val="none"/>
        <c:spPr>
          <a:solidFill>
            <a:srgbClr val="CCFF99"/>
          </a:solidFill>
        </c:spPr>
        <c:txPr>
          <a:bodyPr/>
          <a:lstStyle/>
          <a:p>
            <a:pPr>
              <a:defRPr lang="ja-JP"/>
            </a:pPr>
            <a:endParaRPr lang="ja-JP"/>
          </a:p>
        </c:txPr>
        <c:crossAx val="218574208"/>
        <c:crosses val="autoZero"/>
        <c:crossBetween val="between"/>
        <c:majorUnit val="0.25"/>
      </c:valAx>
    </c:plotArea>
    <c:plotVisOnly val="1"/>
    <c:dispBlanksAs val="gap"/>
    <c:showDLblsOverMax val="0"/>
  </c:chart>
  <c:spPr>
    <a:noFill/>
    <a:ln>
      <a:noFill/>
    </a:ln>
  </c:sp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42186886334025"/>
          <c:y val="0.12070103678387255"/>
          <c:w val="0.42242235345581802"/>
          <c:h val="0.68347027837463703"/>
        </c:manualLayout>
      </c:layout>
      <c:radarChart>
        <c:radarStyle val="filled"/>
        <c:varyColors val="0"/>
        <c:ser>
          <c:idx val="0"/>
          <c:order val="0"/>
          <c:tx>
            <c:strRef>
              <c:f>temp!$AI$30</c:f>
              <c:strCache>
                <c:ptCount val="1"/>
                <c:pt idx="0">
                  <c:v>対策中</c:v>
                </c:pt>
              </c:strCache>
            </c:strRef>
          </c:tx>
          <c:spPr>
            <a:solidFill>
              <a:srgbClr val="CCFF99"/>
            </a:solidFill>
            <a:ln w="25400">
              <a:noFill/>
            </a:ln>
          </c:spPr>
          <c:cat>
            <c:numRef>
              <c:f>temp!$I$5:$I$28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temp!$AC$5:$AC$28</c:f>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c:v>
                </c:pt>
                <c:pt idx="17">
                  <c:v>0</c:v>
                </c:pt>
                <c:pt idx="18">
                  <c:v>0</c:v>
                </c:pt>
                <c:pt idx="19">
                  <c:v>1</c:v>
                </c:pt>
                <c:pt idx="20">
                  <c:v>1</c:v>
                </c:pt>
                <c:pt idx="21">
                  <c:v>0</c:v>
                </c:pt>
                <c:pt idx="22">
                  <c:v>1</c:v>
                </c:pt>
                <c:pt idx="23">
                  <c:v>0</c:v>
                </c:pt>
              </c:numCache>
            </c:numRef>
          </c:val>
          <c:extLst>
            <c:ext xmlns:c16="http://schemas.microsoft.com/office/drawing/2014/chart" uri="{C3380CC4-5D6E-409C-BE32-E72D297353CC}">
              <c16:uniqueId val="{00000000-BE30-4814-918A-9991BA2F4201}"/>
            </c:ext>
          </c:extLst>
        </c:ser>
        <c:ser>
          <c:idx val="1"/>
          <c:order val="1"/>
          <c:tx>
            <c:strRef>
              <c:f>temp!$AF$30</c:f>
              <c:strCache>
                <c:ptCount val="1"/>
                <c:pt idx="0">
                  <c:v>Measures completed</c:v>
                </c:pt>
              </c:strCache>
            </c:strRef>
          </c:tx>
          <c:spPr>
            <a:solidFill>
              <a:schemeClr val="accent2"/>
            </a:solidFill>
            <a:ln w="25400">
              <a:noFill/>
            </a:ln>
          </c:spPr>
          <c:cat>
            <c:numRef>
              <c:f>temp!$I$5:$I$28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temp!$Z$5:$Z$28</c:f>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c:v>
                </c:pt>
                <c:pt idx="17">
                  <c:v>0</c:v>
                </c:pt>
                <c:pt idx="18">
                  <c:v>0</c:v>
                </c:pt>
                <c:pt idx="19">
                  <c:v>1</c:v>
                </c:pt>
                <c:pt idx="20">
                  <c:v>1</c:v>
                </c:pt>
                <c:pt idx="21">
                  <c:v>0</c:v>
                </c:pt>
                <c:pt idx="22">
                  <c:v>1</c:v>
                </c:pt>
                <c:pt idx="23">
                  <c:v>0</c:v>
                </c:pt>
              </c:numCache>
            </c:numRef>
          </c:val>
          <c:extLst>
            <c:ext xmlns:c16="http://schemas.microsoft.com/office/drawing/2014/chart" uri="{C3380CC4-5D6E-409C-BE32-E72D297353CC}">
              <c16:uniqueId val="{00000001-BE30-4814-918A-9991BA2F4201}"/>
            </c:ext>
          </c:extLst>
        </c:ser>
        <c:dLbls>
          <c:showLegendKey val="0"/>
          <c:showVal val="0"/>
          <c:showCatName val="0"/>
          <c:showSerName val="0"/>
          <c:showPercent val="0"/>
          <c:showBubbleSize val="0"/>
        </c:dLbls>
        <c:axId val="218620672"/>
        <c:axId val="218622208"/>
      </c:radarChart>
      <c:catAx>
        <c:axId val="218620672"/>
        <c:scaling>
          <c:orientation val="minMax"/>
        </c:scaling>
        <c:delete val="0"/>
        <c:axPos val="b"/>
        <c:majorGridlines/>
        <c:numFmt formatCode="General" sourceLinked="0"/>
        <c:majorTickMark val="out"/>
        <c:minorTickMark val="none"/>
        <c:tickLblPos val="nextTo"/>
        <c:txPr>
          <a:bodyPr/>
          <a:lstStyle/>
          <a:p>
            <a:pPr>
              <a:defRPr lang="ja-JP" sz="900"/>
            </a:pPr>
            <a:endParaRPr lang="ja-JP"/>
          </a:p>
        </c:txPr>
        <c:crossAx val="218622208"/>
        <c:crosses val="autoZero"/>
        <c:auto val="1"/>
        <c:lblAlgn val="ctr"/>
        <c:lblOffset val="100"/>
        <c:noMultiLvlLbl val="0"/>
      </c:catAx>
      <c:valAx>
        <c:axId val="218622208"/>
        <c:scaling>
          <c:orientation val="minMax"/>
          <c:max val="1"/>
          <c:min val="0"/>
        </c:scaling>
        <c:delete val="0"/>
        <c:axPos val="l"/>
        <c:majorGridlines>
          <c:spPr>
            <a:ln>
              <a:prstDash val="sysDash"/>
            </a:ln>
          </c:spPr>
        </c:majorGridlines>
        <c:numFmt formatCode="0%" sourceLinked="1"/>
        <c:majorTickMark val="cross"/>
        <c:minorTickMark val="none"/>
        <c:tickLblPos val="none"/>
        <c:spPr>
          <a:solidFill>
            <a:schemeClr val="tx1"/>
          </a:solidFill>
        </c:spPr>
        <c:txPr>
          <a:bodyPr/>
          <a:lstStyle/>
          <a:p>
            <a:pPr>
              <a:defRPr lang="ja-JP"/>
            </a:pPr>
            <a:endParaRPr lang="ja-JP"/>
          </a:p>
        </c:txPr>
        <c:crossAx val="218620672"/>
        <c:crosses val="autoZero"/>
        <c:crossBetween val="between"/>
        <c:majorUnit val="0.25"/>
      </c:valAx>
    </c:plotArea>
    <c:plotVisOnly val="1"/>
    <c:dispBlanksAs val="gap"/>
    <c:showDLblsOverMax val="0"/>
  </c:chart>
  <c:spPr>
    <a:noFill/>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42186886334025"/>
          <c:y val="0.12070103678387255"/>
          <c:w val="0.42242235345581802"/>
          <c:h val="0.68347027837463703"/>
        </c:manualLayout>
      </c:layout>
      <c:radarChart>
        <c:radarStyle val="filled"/>
        <c:varyColors val="0"/>
        <c:ser>
          <c:idx val="0"/>
          <c:order val="0"/>
          <c:tx>
            <c:strRef>
              <c:f>temp!$AI$30</c:f>
              <c:strCache>
                <c:ptCount val="1"/>
                <c:pt idx="0">
                  <c:v>対策中</c:v>
                </c:pt>
              </c:strCache>
            </c:strRef>
          </c:tx>
          <c:spPr>
            <a:ln w="25400">
              <a:noFill/>
            </a:ln>
          </c:spPr>
          <c:cat>
            <c:numRef>
              <c:f>temp!$I$5:$I$28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temp!$AD$5:$AD$28</c:f>
              <c:numCache>
                <c:formatCode>0%</c:formatCode>
                <c:ptCount val="24"/>
                <c:pt idx="0">
                  <c:v>0</c:v>
                </c:pt>
                <c:pt idx="1">
                  <c:v>0</c:v>
                </c:pt>
                <c:pt idx="2">
                  <c:v>0</c:v>
                </c:pt>
                <c:pt idx="3">
                  <c:v>0</c:v>
                </c:pt>
                <c:pt idx="4">
                  <c:v>1</c:v>
                </c:pt>
                <c:pt idx="5">
                  <c:v>0</c:v>
                </c:pt>
                <c:pt idx="6">
                  <c:v>0</c:v>
                </c:pt>
                <c:pt idx="7">
                  <c:v>1</c:v>
                </c:pt>
                <c:pt idx="8">
                  <c:v>0</c:v>
                </c:pt>
                <c:pt idx="9">
                  <c:v>0</c:v>
                </c:pt>
                <c:pt idx="10">
                  <c:v>0</c:v>
                </c:pt>
                <c:pt idx="11">
                  <c:v>1</c:v>
                </c:pt>
                <c:pt idx="12">
                  <c:v>1</c:v>
                </c:pt>
                <c:pt idx="13">
                  <c:v>0</c:v>
                </c:pt>
                <c:pt idx="14">
                  <c:v>0</c:v>
                </c:pt>
                <c:pt idx="15">
                  <c:v>0</c:v>
                </c:pt>
                <c:pt idx="16">
                  <c:v>0</c:v>
                </c:pt>
                <c:pt idx="17">
                  <c:v>0</c:v>
                </c:pt>
                <c:pt idx="18">
                  <c:v>0</c:v>
                </c:pt>
                <c:pt idx="19">
                  <c:v>0</c:v>
                </c:pt>
                <c:pt idx="20">
                  <c:v>0</c:v>
                </c:pt>
                <c:pt idx="21">
                  <c:v>0</c:v>
                </c:pt>
                <c:pt idx="22">
                  <c:v>0</c:v>
                </c:pt>
                <c:pt idx="23">
                  <c:v>0</c:v>
                </c:pt>
              </c:numCache>
            </c:numRef>
          </c:val>
          <c:extLst>
            <c:ext xmlns:c16="http://schemas.microsoft.com/office/drawing/2014/chart" uri="{C3380CC4-5D6E-409C-BE32-E72D297353CC}">
              <c16:uniqueId val="{00000000-F73E-41C7-9A09-B11A93D9FA2E}"/>
            </c:ext>
          </c:extLst>
        </c:ser>
        <c:ser>
          <c:idx val="1"/>
          <c:order val="1"/>
          <c:tx>
            <c:strRef>
              <c:f>temp!$AF$30</c:f>
              <c:strCache>
                <c:ptCount val="1"/>
                <c:pt idx="0">
                  <c:v>Measures completed</c:v>
                </c:pt>
              </c:strCache>
            </c:strRef>
          </c:tx>
          <c:spPr>
            <a:ln w="25400">
              <a:noFill/>
            </a:ln>
          </c:spPr>
          <c:cat>
            <c:numRef>
              <c:f>temp!$I$5:$I$28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temp!$AA$5:$AA$28</c:f>
              <c:numCache>
                <c:formatCode>0%</c:formatCode>
                <c:ptCount val="24"/>
                <c:pt idx="0">
                  <c:v>0</c:v>
                </c:pt>
                <c:pt idx="1">
                  <c:v>0</c:v>
                </c:pt>
                <c:pt idx="2">
                  <c:v>0</c:v>
                </c:pt>
                <c:pt idx="3">
                  <c:v>0</c:v>
                </c:pt>
                <c:pt idx="4">
                  <c:v>1</c:v>
                </c:pt>
                <c:pt idx="5">
                  <c:v>0</c:v>
                </c:pt>
                <c:pt idx="6">
                  <c:v>0</c:v>
                </c:pt>
                <c:pt idx="7">
                  <c:v>1</c:v>
                </c:pt>
                <c:pt idx="8">
                  <c:v>0</c:v>
                </c:pt>
                <c:pt idx="9">
                  <c:v>0</c:v>
                </c:pt>
                <c:pt idx="10">
                  <c:v>0</c:v>
                </c:pt>
                <c:pt idx="11">
                  <c:v>1</c:v>
                </c:pt>
                <c:pt idx="12">
                  <c:v>1</c:v>
                </c:pt>
                <c:pt idx="13">
                  <c:v>0</c:v>
                </c:pt>
                <c:pt idx="14">
                  <c:v>0</c:v>
                </c:pt>
                <c:pt idx="15">
                  <c:v>0</c:v>
                </c:pt>
                <c:pt idx="16">
                  <c:v>0</c:v>
                </c:pt>
                <c:pt idx="17">
                  <c:v>0</c:v>
                </c:pt>
                <c:pt idx="18">
                  <c:v>0</c:v>
                </c:pt>
                <c:pt idx="19">
                  <c:v>0</c:v>
                </c:pt>
                <c:pt idx="20">
                  <c:v>0</c:v>
                </c:pt>
                <c:pt idx="21">
                  <c:v>0</c:v>
                </c:pt>
                <c:pt idx="22">
                  <c:v>0</c:v>
                </c:pt>
                <c:pt idx="23">
                  <c:v>0</c:v>
                </c:pt>
              </c:numCache>
            </c:numRef>
          </c:val>
          <c:extLst>
            <c:ext xmlns:c16="http://schemas.microsoft.com/office/drawing/2014/chart" uri="{C3380CC4-5D6E-409C-BE32-E72D297353CC}">
              <c16:uniqueId val="{00000001-F73E-41C7-9A09-B11A93D9FA2E}"/>
            </c:ext>
          </c:extLst>
        </c:ser>
        <c:dLbls>
          <c:showLegendKey val="0"/>
          <c:showVal val="0"/>
          <c:showCatName val="0"/>
          <c:showSerName val="0"/>
          <c:showPercent val="0"/>
          <c:showBubbleSize val="0"/>
        </c:dLbls>
        <c:axId val="218620672"/>
        <c:axId val="218622208"/>
      </c:radarChart>
      <c:catAx>
        <c:axId val="218620672"/>
        <c:scaling>
          <c:orientation val="minMax"/>
        </c:scaling>
        <c:delete val="0"/>
        <c:axPos val="b"/>
        <c:majorGridlines/>
        <c:numFmt formatCode="General" sourceLinked="0"/>
        <c:majorTickMark val="out"/>
        <c:minorTickMark val="none"/>
        <c:tickLblPos val="nextTo"/>
        <c:txPr>
          <a:bodyPr/>
          <a:lstStyle/>
          <a:p>
            <a:pPr>
              <a:defRPr lang="ja-JP" sz="900"/>
            </a:pPr>
            <a:endParaRPr lang="ja-JP"/>
          </a:p>
        </c:txPr>
        <c:crossAx val="218622208"/>
        <c:crosses val="autoZero"/>
        <c:auto val="1"/>
        <c:lblAlgn val="ctr"/>
        <c:lblOffset val="100"/>
        <c:noMultiLvlLbl val="0"/>
      </c:catAx>
      <c:valAx>
        <c:axId val="218622208"/>
        <c:scaling>
          <c:orientation val="minMax"/>
          <c:max val="1"/>
          <c:min val="0"/>
        </c:scaling>
        <c:delete val="0"/>
        <c:axPos val="l"/>
        <c:majorGridlines>
          <c:spPr>
            <a:ln>
              <a:prstDash val="sysDash"/>
            </a:ln>
          </c:spPr>
        </c:majorGridlines>
        <c:numFmt formatCode="0%" sourceLinked="1"/>
        <c:majorTickMark val="cross"/>
        <c:minorTickMark val="none"/>
        <c:tickLblPos val="none"/>
        <c:spPr>
          <a:solidFill>
            <a:schemeClr val="tx1"/>
          </a:solidFill>
        </c:spPr>
        <c:txPr>
          <a:bodyPr/>
          <a:lstStyle/>
          <a:p>
            <a:pPr>
              <a:defRPr lang="ja-JP"/>
            </a:pPr>
            <a:endParaRPr lang="ja-JP"/>
          </a:p>
        </c:txPr>
        <c:crossAx val="218620672"/>
        <c:crosses val="autoZero"/>
        <c:crossBetween val="between"/>
        <c:majorUnit val="0.25"/>
      </c:valAx>
    </c:plotArea>
    <c:plotVisOnly val="1"/>
    <c:dispBlanksAs val="gap"/>
    <c:showDLblsOverMax val="0"/>
  </c:chart>
  <c:spPr>
    <a:noFill/>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42186886334025"/>
          <c:y val="0.12070103678387255"/>
          <c:w val="0.42242235345581802"/>
          <c:h val="0.68347027837463703"/>
        </c:manualLayout>
      </c:layout>
      <c:radarChart>
        <c:radarStyle val="filled"/>
        <c:varyColors val="0"/>
        <c:ser>
          <c:idx val="0"/>
          <c:order val="0"/>
          <c:tx>
            <c:strRef>
              <c:f>temp!$AI$30</c:f>
              <c:strCache>
                <c:ptCount val="1"/>
                <c:pt idx="0">
                  <c:v>対策中</c:v>
                </c:pt>
              </c:strCache>
            </c:strRef>
          </c:tx>
          <c:spPr>
            <a:solidFill>
              <a:srgbClr val="CCFF99"/>
            </a:solidFill>
            <a:ln w="25400">
              <a:noFill/>
            </a:ln>
          </c:spPr>
          <c:cat>
            <c:numRef>
              <c:f>temp!$I$5:$I$28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temp!$AE$5:$AE$28</c:f>
              <c:numCache>
                <c:formatCode>0%</c:formatCode>
                <c:ptCount val="24"/>
                <c:pt idx="0">
                  <c:v>1</c:v>
                </c:pt>
                <c:pt idx="1">
                  <c:v>1</c:v>
                </c:pt>
                <c:pt idx="2">
                  <c:v>1</c:v>
                </c:pt>
                <c:pt idx="3">
                  <c:v>1</c:v>
                </c:pt>
                <c:pt idx="4">
                  <c:v>1</c:v>
                </c:pt>
                <c:pt idx="5">
                  <c:v>0</c:v>
                </c:pt>
                <c:pt idx="6">
                  <c:v>0</c:v>
                </c:pt>
                <c:pt idx="7">
                  <c:v>0</c:v>
                </c:pt>
                <c:pt idx="8">
                  <c:v>1</c:v>
                </c:pt>
                <c:pt idx="9">
                  <c:v>1</c:v>
                </c:pt>
                <c:pt idx="10">
                  <c:v>0</c:v>
                </c:pt>
                <c:pt idx="11">
                  <c:v>0</c:v>
                </c:pt>
                <c:pt idx="12">
                  <c:v>0</c:v>
                </c:pt>
                <c:pt idx="13">
                  <c:v>1</c:v>
                </c:pt>
                <c:pt idx="14">
                  <c:v>0</c:v>
                </c:pt>
                <c:pt idx="15">
                  <c:v>0</c:v>
                </c:pt>
                <c:pt idx="16">
                  <c:v>1</c:v>
                </c:pt>
                <c:pt idx="17">
                  <c:v>0</c:v>
                </c:pt>
                <c:pt idx="18">
                  <c:v>0</c:v>
                </c:pt>
                <c:pt idx="19">
                  <c:v>0</c:v>
                </c:pt>
                <c:pt idx="20">
                  <c:v>1</c:v>
                </c:pt>
                <c:pt idx="21">
                  <c:v>0</c:v>
                </c:pt>
                <c:pt idx="22">
                  <c:v>0</c:v>
                </c:pt>
                <c:pt idx="23">
                  <c:v>1</c:v>
                </c:pt>
              </c:numCache>
            </c:numRef>
          </c:val>
          <c:extLst>
            <c:ext xmlns:c16="http://schemas.microsoft.com/office/drawing/2014/chart" uri="{C3380CC4-5D6E-409C-BE32-E72D297353CC}">
              <c16:uniqueId val="{00000000-938B-428F-9893-F3BF8FD3B53F}"/>
            </c:ext>
          </c:extLst>
        </c:ser>
        <c:ser>
          <c:idx val="1"/>
          <c:order val="1"/>
          <c:tx>
            <c:strRef>
              <c:f>temp!$AF$30</c:f>
              <c:strCache>
                <c:ptCount val="1"/>
                <c:pt idx="0">
                  <c:v>Measures completed</c:v>
                </c:pt>
              </c:strCache>
            </c:strRef>
          </c:tx>
          <c:spPr>
            <a:ln w="25400">
              <a:noFill/>
            </a:ln>
          </c:spPr>
          <c:cat>
            <c:numRef>
              <c:f>temp!$I$5:$I$28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temp!$AB$5:$AB$28</c:f>
              <c:numCache>
                <c:formatCode>0%</c:formatCode>
                <c:ptCount val="24"/>
                <c:pt idx="0">
                  <c:v>1</c:v>
                </c:pt>
                <c:pt idx="1">
                  <c:v>1</c:v>
                </c:pt>
                <c:pt idx="2">
                  <c:v>1</c:v>
                </c:pt>
                <c:pt idx="3">
                  <c:v>1</c:v>
                </c:pt>
                <c:pt idx="4">
                  <c:v>1</c:v>
                </c:pt>
                <c:pt idx="5">
                  <c:v>0</c:v>
                </c:pt>
                <c:pt idx="6">
                  <c:v>0</c:v>
                </c:pt>
                <c:pt idx="7">
                  <c:v>0</c:v>
                </c:pt>
                <c:pt idx="8">
                  <c:v>1</c:v>
                </c:pt>
                <c:pt idx="9">
                  <c:v>1</c:v>
                </c:pt>
                <c:pt idx="10">
                  <c:v>0</c:v>
                </c:pt>
                <c:pt idx="11">
                  <c:v>0</c:v>
                </c:pt>
                <c:pt idx="12">
                  <c:v>0</c:v>
                </c:pt>
                <c:pt idx="13">
                  <c:v>1</c:v>
                </c:pt>
                <c:pt idx="14">
                  <c:v>0</c:v>
                </c:pt>
                <c:pt idx="15">
                  <c:v>0</c:v>
                </c:pt>
                <c:pt idx="16">
                  <c:v>1</c:v>
                </c:pt>
                <c:pt idx="17">
                  <c:v>0</c:v>
                </c:pt>
                <c:pt idx="18">
                  <c:v>0</c:v>
                </c:pt>
                <c:pt idx="19">
                  <c:v>0</c:v>
                </c:pt>
                <c:pt idx="20">
                  <c:v>1</c:v>
                </c:pt>
                <c:pt idx="21">
                  <c:v>0</c:v>
                </c:pt>
                <c:pt idx="22">
                  <c:v>0</c:v>
                </c:pt>
                <c:pt idx="23">
                  <c:v>1</c:v>
                </c:pt>
              </c:numCache>
            </c:numRef>
          </c:val>
          <c:extLst>
            <c:ext xmlns:c16="http://schemas.microsoft.com/office/drawing/2014/chart" uri="{C3380CC4-5D6E-409C-BE32-E72D297353CC}">
              <c16:uniqueId val="{00000001-938B-428F-9893-F3BF8FD3B53F}"/>
            </c:ext>
          </c:extLst>
        </c:ser>
        <c:dLbls>
          <c:showLegendKey val="0"/>
          <c:showVal val="0"/>
          <c:showCatName val="0"/>
          <c:showSerName val="0"/>
          <c:showPercent val="0"/>
          <c:showBubbleSize val="0"/>
        </c:dLbls>
        <c:axId val="218620672"/>
        <c:axId val="218622208"/>
      </c:radarChart>
      <c:catAx>
        <c:axId val="218620672"/>
        <c:scaling>
          <c:orientation val="minMax"/>
        </c:scaling>
        <c:delete val="0"/>
        <c:axPos val="b"/>
        <c:majorGridlines/>
        <c:numFmt formatCode="General" sourceLinked="0"/>
        <c:majorTickMark val="out"/>
        <c:minorTickMark val="none"/>
        <c:tickLblPos val="nextTo"/>
        <c:txPr>
          <a:bodyPr/>
          <a:lstStyle/>
          <a:p>
            <a:pPr>
              <a:defRPr lang="ja-JP" sz="900"/>
            </a:pPr>
            <a:endParaRPr lang="ja-JP"/>
          </a:p>
        </c:txPr>
        <c:crossAx val="218622208"/>
        <c:crosses val="autoZero"/>
        <c:auto val="1"/>
        <c:lblAlgn val="ctr"/>
        <c:lblOffset val="100"/>
        <c:noMultiLvlLbl val="0"/>
      </c:catAx>
      <c:valAx>
        <c:axId val="218622208"/>
        <c:scaling>
          <c:orientation val="minMax"/>
          <c:max val="1"/>
          <c:min val="0"/>
        </c:scaling>
        <c:delete val="0"/>
        <c:axPos val="l"/>
        <c:majorGridlines>
          <c:spPr>
            <a:ln>
              <a:prstDash val="sysDash"/>
            </a:ln>
          </c:spPr>
        </c:majorGridlines>
        <c:numFmt formatCode="0%" sourceLinked="1"/>
        <c:majorTickMark val="cross"/>
        <c:minorTickMark val="none"/>
        <c:tickLblPos val="none"/>
        <c:spPr>
          <a:solidFill>
            <a:schemeClr val="tx1"/>
          </a:solidFill>
        </c:spPr>
        <c:txPr>
          <a:bodyPr/>
          <a:lstStyle/>
          <a:p>
            <a:pPr>
              <a:defRPr lang="ja-JP"/>
            </a:pPr>
            <a:endParaRPr lang="ja-JP"/>
          </a:p>
        </c:txPr>
        <c:crossAx val="218620672"/>
        <c:crosses val="autoZero"/>
        <c:crossBetween val="between"/>
        <c:majorUnit val="0.25"/>
      </c:valAx>
    </c:plotArea>
    <c:plotVisOnly val="1"/>
    <c:dispBlanksAs val="gap"/>
    <c:showDLblsOverMax val="0"/>
  </c:chart>
  <c:spPr>
    <a:noFill/>
    <a:ln>
      <a:noFill/>
    </a:ln>
  </c:spPr>
  <c:printSettings>
    <c:headerFooter/>
    <c:pageMargins b="0.75" l="0.7" r="0.7" t="0.75" header="0.3" footer="0.3"/>
    <c:pageSetup/>
  </c:printSettings>
</c:chartSpace>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image" Target="../media/image1.emf"/></Relationships>
</file>

<file path=xl/drawings/_rels/drawing6.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4"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76201</xdr:colOff>
      <xdr:row>13</xdr:row>
      <xdr:rowOff>3931597</xdr:rowOff>
    </xdr:from>
    <xdr:to>
      <xdr:col>7</xdr:col>
      <xdr:colOff>3594100</xdr:colOff>
      <xdr:row>17</xdr:row>
      <xdr:rowOff>1950471</xdr:rowOff>
    </xdr:to>
    <xdr:sp macro="" textlink="">
      <xdr:nvSpPr>
        <xdr:cNvPr id="2" name="角丸四角形吹き出し 3" hidden="1">
          <a:extLst>
            <a:ext uri="{FF2B5EF4-FFF2-40B4-BE49-F238E27FC236}">
              <a16:creationId xmlns:a16="http://schemas.microsoft.com/office/drawing/2014/main" id="{00000000-0008-0000-0000-000002000000}"/>
            </a:ext>
          </a:extLst>
        </xdr:cNvPr>
        <xdr:cNvSpPr/>
      </xdr:nvSpPr>
      <xdr:spPr>
        <a:xfrm>
          <a:off x="14116051" y="13475647"/>
          <a:ext cx="3517899" cy="7448624"/>
        </a:xfrm>
        <a:prstGeom prst="wedgeRoundRectCallout">
          <a:avLst>
            <a:gd name="adj1" fmla="val 12371"/>
            <a:gd name="adj2" fmla="val 63169"/>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lIns="36000" tIns="36000" rIns="36000" bIns="36000" rtlCol="0" anchor="t">
          <a:no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達成条件の№</a:t>
          </a:r>
          <a:r>
            <a:rPr kumimoji="1" lang="en-US" altLang="ja-JP" sz="1600">
              <a:solidFill>
                <a:schemeClr val="dk1"/>
              </a:solidFill>
              <a:latin typeface="Meiryo UI" panose="020B0604030504040204" pitchFamily="50" charset="-128"/>
              <a:ea typeface="Meiryo UI" panose="020B0604030504040204" pitchFamily="50" charset="-128"/>
              <a:cs typeface="+mn-cs"/>
            </a:rPr>
            <a:t>22</a:t>
          </a:r>
          <a:r>
            <a:rPr kumimoji="1" lang="ja-JP" altLang="en-US" sz="1600">
              <a:solidFill>
                <a:schemeClr val="dk1"/>
              </a:solidFill>
              <a:latin typeface="Meiryo UI" panose="020B0604030504040204" pitchFamily="50" charset="-128"/>
              <a:ea typeface="Meiryo UI" panose="020B0604030504040204" pitchFamily="50" charset="-128"/>
              <a:cs typeface="+mn-cs"/>
            </a:rPr>
            <a:t>以降に機器に対するルールの策定が登場しています。</a:t>
          </a: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達成条件№４を№</a:t>
          </a:r>
          <a:r>
            <a:rPr kumimoji="1" lang="en-US" altLang="ja-JP" sz="1600">
              <a:solidFill>
                <a:schemeClr val="dk1"/>
              </a:solidFill>
              <a:latin typeface="Meiryo UI" panose="020B0604030504040204" pitchFamily="50" charset="-128"/>
              <a:ea typeface="Meiryo UI" panose="020B0604030504040204" pitchFamily="50" charset="-128"/>
              <a:cs typeface="+mn-cs"/>
            </a:rPr>
            <a:t>29~30</a:t>
          </a:r>
          <a:r>
            <a:rPr kumimoji="1" lang="ja-JP" altLang="en-US" sz="1600">
              <a:solidFill>
                <a:schemeClr val="dk1"/>
              </a:solidFill>
              <a:latin typeface="Meiryo UI" panose="020B0604030504040204" pitchFamily="50" charset="-128"/>
              <a:ea typeface="Meiryo UI" panose="020B0604030504040204" pitchFamily="50" charset="-128"/>
              <a:cs typeface="+mn-cs"/>
            </a:rPr>
            <a:t>付近に移動</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してはいかがでしょうか</a:t>
          </a: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機器に実装するルールではないため人に対するルールのためこのままとします</a:t>
          </a:r>
          <a:endParaRPr kumimoji="1" lang="en-US" altLang="ja-JP" sz="1600">
            <a:solidFill>
              <a:srgbClr val="FF0000"/>
            </a:solidFill>
            <a:latin typeface="Meiryo UI" panose="020B0604030504040204" pitchFamily="50" charset="-128"/>
            <a:ea typeface="Meiryo UI" panose="020B0604030504040204" pitchFamily="50" charset="-128"/>
            <a:cs typeface="+mn-cs"/>
          </a:endParaRPr>
        </a:p>
      </xdr:txBody>
    </xdr:sp>
    <xdr:clientData/>
  </xdr:twoCellAnchor>
  <xdr:oneCellAnchor>
    <xdr:from>
      <xdr:col>1</xdr:col>
      <xdr:colOff>0</xdr:colOff>
      <xdr:row>13</xdr:row>
      <xdr:rowOff>2121172</xdr:rowOff>
    </xdr:from>
    <xdr:ext cx="2790372" cy="1908470"/>
    <xdr:sp macro="" textlink="">
      <xdr:nvSpPr>
        <xdr:cNvPr id="3" name="角丸四角形吹き出し 4" hidden="1">
          <a:extLst>
            <a:ext uri="{FF2B5EF4-FFF2-40B4-BE49-F238E27FC236}">
              <a16:creationId xmlns:a16="http://schemas.microsoft.com/office/drawing/2014/main" id="{00000000-0008-0000-0000-000003000000}"/>
            </a:ext>
          </a:extLst>
        </xdr:cNvPr>
        <xdr:cNvSpPr/>
      </xdr:nvSpPr>
      <xdr:spPr>
        <a:xfrm>
          <a:off x="447675" y="12360547"/>
          <a:ext cx="2790372" cy="1908470"/>
        </a:xfrm>
        <a:prstGeom prst="wedgeRoundRectCallout">
          <a:avLst>
            <a:gd name="adj1" fmla="val 12371"/>
            <a:gd name="adj2" fmla="val 63169"/>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lIns="36000" tIns="36000" rIns="36000" bIns="36000" rtlCol="0" anchor="t">
          <a:noAutofit/>
        </a:bodyPr>
        <a:lstStyle/>
        <a:p>
          <a:pPr algn="l">
            <a:lnSpc>
              <a:spcPts val="1700"/>
            </a:lnSpc>
          </a:pPr>
          <a:r>
            <a:rPr kumimoji="1" lang="ja-JP" altLang="en-US" sz="1600">
              <a:latin typeface="Meiryo UI" panose="020B0604030504040204" pitchFamily="50" charset="-128"/>
              <a:ea typeface="Meiryo UI" panose="020B0604030504040204" pitchFamily="50" charset="-128"/>
            </a:rPr>
            <a:t>以降にそれぞれのルールの策定が登場する為、</a:t>
          </a:r>
          <a:r>
            <a:rPr kumimoji="1" lang="ja-JP" altLang="ja-JP" sz="1100">
              <a:solidFill>
                <a:schemeClr val="dk1"/>
              </a:solidFill>
              <a:effectLst/>
              <a:latin typeface="+mn-lt"/>
              <a:ea typeface="+mn-ea"/>
              <a:cs typeface="+mn-cs"/>
            </a:rPr>
            <a:t>”</a:t>
          </a:r>
          <a:r>
            <a:rPr kumimoji="1" lang="ja-JP" altLang="en-US" sz="1600">
              <a:latin typeface="Meiryo UI" panose="020B0604030504040204" pitchFamily="50" charset="-128"/>
              <a:ea typeface="Meiryo UI" panose="020B0604030504040204" pitchFamily="50" charset="-128"/>
            </a:rPr>
            <a:t>ルール”というラベルは不要とし、守秘義務というラベルとし、達成条件３のみとしてはいかがでしょうか</a:t>
          </a:r>
          <a:endParaRPr kumimoji="1" lang="en-US" altLang="ja-JP" sz="1600">
            <a:latin typeface="Meiryo UI" panose="020B0604030504040204" pitchFamily="50" charset="-128"/>
            <a:ea typeface="Meiryo UI" panose="020B0604030504040204" pitchFamily="50" charset="-128"/>
          </a:endParaRPr>
        </a:p>
        <a:p>
          <a:pPr algn="l">
            <a:lnSpc>
              <a:spcPts val="1700"/>
            </a:lnSpc>
          </a:pPr>
          <a:endParaRPr kumimoji="1" lang="en-US" altLang="ja-JP" sz="1600">
            <a:latin typeface="Meiryo UI" panose="020B0604030504040204" pitchFamily="50" charset="-128"/>
            <a:ea typeface="Meiryo UI" panose="020B0604030504040204" pitchFamily="50" charset="-128"/>
          </a:endParaRPr>
        </a:p>
        <a:p>
          <a:pPr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rPr>
            <a:t>→機密情報を扱うルール としました</a:t>
          </a:r>
          <a:endParaRPr kumimoji="1" lang="en-US" altLang="ja-JP" sz="1600">
            <a:solidFill>
              <a:srgbClr val="FF0000"/>
            </a:solidFill>
            <a:latin typeface="Meiryo UI" panose="020B0604030504040204" pitchFamily="50" charset="-128"/>
            <a:ea typeface="Meiryo UI" panose="020B0604030504040204" pitchFamily="50" charset="-128"/>
          </a:endParaRPr>
        </a:p>
      </xdr:txBody>
    </xdr:sp>
    <xdr:clientData/>
  </xdr:oneCellAnchor>
  <xdr:oneCellAnchor>
    <xdr:from>
      <xdr:col>7</xdr:col>
      <xdr:colOff>3445537</xdr:colOff>
      <xdr:row>17</xdr:row>
      <xdr:rowOff>4620638</xdr:rowOff>
    </xdr:from>
    <xdr:ext cx="5261499" cy="1919776"/>
    <xdr:sp macro="" textlink="">
      <xdr:nvSpPr>
        <xdr:cNvPr id="4" name="角丸四角形吹き出し 5" hidden="1">
          <a:extLst>
            <a:ext uri="{FF2B5EF4-FFF2-40B4-BE49-F238E27FC236}">
              <a16:creationId xmlns:a16="http://schemas.microsoft.com/office/drawing/2014/main" id="{00000000-0008-0000-0000-000004000000}"/>
            </a:ext>
          </a:extLst>
        </xdr:cNvPr>
        <xdr:cNvSpPr/>
      </xdr:nvSpPr>
      <xdr:spPr>
        <a:xfrm>
          <a:off x="17485387" y="23194388"/>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twoCellAnchor>
    <xdr:from>
      <xdr:col>7</xdr:col>
      <xdr:colOff>313769</xdr:colOff>
      <xdr:row>30</xdr:row>
      <xdr:rowOff>2904788</xdr:rowOff>
    </xdr:from>
    <xdr:to>
      <xdr:col>7</xdr:col>
      <xdr:colOff>3080068</xdr:colOff>
      <xdr:row>30</xdr:row>
      <xdr:rowOff>3957838</xdr:rowOff>
    </xdr:to>
    <xdr:sp macro="" textlink="">
      <xdr:nvSpPr>
        <xdr:cNvPr id="5" name="角丸四角形吹き出し 7" hidden="1">
          <a:extLst>
            <a:ext uri="{FF2B5EF4-FFF2-40B4-BE49-F238E27FC236}">
              <a16:creationId xmlns:a16="http://schemas.microsoft.com/office/drawing/2014/main" id="{00000000-0008-0000-0000-000005000000}"/>
            </a:ext>
          </a:extLst>
        </xdr:cNvPr>
        <xdr:cNvSpPr/>
      </xdr:nvSpPr>
      <xdr:spPr>
        <a:xfrm>
          <a:off x="14353619" y="59778563"/>
          <a:ext cx="2766299" cy="0"/>
        </a:xfrm>
        <a:prstGeom prst="wedgeRoundRectCallout">
          <a:avLst>
            <a:gd name="adj1" fmla="val -36213"/>
            <a:gd name="adj2" fmla="val 107203"/>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「特に」は不要ではないでしょうか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箇条書きなので相応しくない</a:t>
          </a:r>
          <a:r>
            <a:rPr kumimoji="1" lang="en-US" altLang="ja-JP" sz="1600">
              <a:solidFill>
                <a:schemeClr val="dk1"/>
              </a:solidFill>
              <a:latin typeface="Meiryo UI" panose="020B0604030504040204" pitchFamily="50" charset="-128"/>
              <a:ea typeface="Meiryo UI" panose="020B0604030504040204" pitchFamily="50" charset="-128"/>
              <a:cs typeface="+mn-cs"/>
            </a:rPr>
            <a:t>)</a:t>
          </a:r>
        </a:p>
        <a:p>
          <a:pPr marL="0" indent="0" algn="l">
            <a:lnSpc>
              <a:spcPts val="1700"/>
            </a:lnSpc>
          </a:pP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→反映しました</a:t>
          </a:r>
        </a:p>
      </xdr:txBody>
    </xdr:sp>
    <xdr:clientData/>
  </xdr:twoCellAnchor>
  <xdr:twoCellAnchor>
    <xdr:from>
      <xdr:col>3</xdr:col>
      <xdr:colOff>0</xdr:colOff>
      <xdr:row>123</xdr:row>
      <xdr:rowOff>851170</xdr:rowOff>
    </xdr:from>
    <xdr:to>
      <xdr:col>4</xdr:col>
      <xdr:colOff>761999</xdr:colOff>
      <xdr:row>123</xdr:row>
      <xdr:rowOff>2175541</xdr:rowOff>
    </xdr:to>
    <xdr:sp macro="" textlink="">
      <xdr:nvSpPr>
        <xdr:cNvPr id="6" name="角丸四角形吹き出し 10" hidden="1">
          <a:extLst>
            <a:ext uri="{FF2B5EF4-FFF2-40B4-BE49-F238E27FC236}">
              <a16:creationId xmlns:a16="http://schemas.microsoft.com/office/drawing/2014/main" id="{00000000-0008-0000-0000-000006000000}"/>
            </a:ext>
          </a:extLst>
        </xdr:cNvPr>
        <xdr:cNvSpPr/>
      </xdr:nvSpPr>
      <xdr:spPr>
        <a:xfrm>
          <a:off x="3514725" y="319119520"/>
          <a:ext cx="5114924" cy="1324371"/>
        </a:xfrm>
        <a:prstGeom prst="wedgeRoundRectCallout">
          <a:avLst>
            <a:gd name="adj1" fmla="val -14953"/>
            <a:gd name="adj2" fmla="val 84329"/>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認証・認可の対策が全ての原因の特定を可能とするわけではないと思います。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また、言葉が重複しているので、「さらに」以降は削除しても良いと思います。</a:t>
          </a: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 </a:t>
          </a:r>
          <a:r>
            <a:rPr kumimoji="1" lang="ja-JP" altLang="en-US" sz="1600">
              <a:solidFill>
                <a:srgbClr val="FF0000"/>
              </a:solidFill>
              <a:latin typeface="Meiryo UI" panose="020B0604030504040204" pitchFamily="50" charset="-128"/>
              <a:ea typeface="Meiryo UI" panose="020B0604030504040204" pitchFamily="50" charset="-128"/>
              <a:cs typeface="+mn-cs"/>
            </a:rPr>
            <a:t>特定から調査に変更の上のこしました</a:t>
          </a:r>
        </a:p>
      </xdr:txBody>
    </xdr:sp>
    <xdr:clientData/>
  </xdr:twoCellAnchor>
  <xdr:twoCellAnchor>
    <xdr:from>
      <xdr:col>2</xdr:col>
      <xdr:colOff>107042</xdr:colOff>
      <xdr:row>63</xdr:row>
      <xdr:rowOff>1758043</xdr:rowOff>
    </xdr:from>
    <xdr:to>
      <xdr:col>4</xdr:col>
      <xdr:colOff>332921</xdr:colOff>
      <xdr:row>63</xdr:row>
      <xdr:rowOff>2833930</xdr:rowOff>
    </xdr:to>
    <xdr:sp macro="" textlink="">
      <xdr:nvSpPr>
        <xdr:cNvPr id="7" name="角丸四角形吹き出し 14" hidden="1">
          <a:extLst>
            <a:ext uri="{FF2B5EF4-FFF2-40B4-BE49-F238E27FC236}">
              <a16:creationId xmlns:a16="http://schemas.microsoft.com/office/drawing/2014/main" id="{00000000-0008-0000-0000-000007000000}"/>
            </a:ext>
          </a:extLst>
        </xdr:cNvPr>
        <xdr:cNvSpPr/>
      </xdr:nvSpPr>
      <xdr:spPr>
        <a:xfrm>
          <a:off x="2088242" y="145661743"/>
          <a:ext cx="6112329" cy="1075887"/>
        </a:xfrm>
        <a:prstGeom prst="wedgeRoundRectCallout">
          <a:avLst>
            <a:gd name="adj1" fmla="val -41806"/>
            <a:gd name="adj2" fmla="val 120334"/>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pPr marL="0" indent="0" algn="l">
            <a:lnSpc>
              <a:spcPts val="1700"/>
            </a:lnSpc>
          </a:pPr>
          <a:r>
            <a:rPr kumimoji="1" lang="en-US" altLang="ja-JP" sz="1600">
              <a:solidFill>
                <a:schemeClr val="dk1"/>
              </a:solidFill>
              <a:latin typeface="Meiryo UI" panose="020B0604030504040204" pitchFamily="50" charset="-128"/>
              <a:ea typeface="Meiryo UI" panose="020B0604030504040204" pitchFamily="50" charset="-128"/>
              <a:cs typeface="+mn-cs"/>
            </a:rPr>
            <a:t>No.11</a:t>
          </a:r>
          <a:r>
            <a:rPr kumimoji="1" lang="ja-JP" altLang="en-US" sz="1600">
              <a:solidFill>
                <a:schemeClr val="dk1"/>
              </a:solidFill>
              <a:latin typeface="Meiryo UI" panose="020B0604030504040204" pitchFamily="50" charset="-128"/>
              <a:ea typeface="Meiryo UI" panose="020B0604030504040204" pitchFamily="50" charset="-128"/>
              <a:cs typeface="+mn-cs"/>
            </a:rPr>
            <a:t>と</a:t>
          </a:r>
          <a:r>
            <a:rPr kumimoji="1" lang="en-US" altLang="ja-JP" sz="1600">
              <a:solidFill>
                <a:schemeClr val="dk1"/>
              </a:solidFill>
              <a:latin typeface="Meiryo UI" panose="020B0604030504040204" pitchFamily="50" charset="-128"/>
              <a:ea typeface="Meiryo UI" panose="020B0604030504040204" pitchFamily="50" charset="-128"/>
              <a:cs typeface="+mn-cs"/>
            </a:rPr>
            <a:t>No.12</a:t>
          </a:r>
          <a:r>
            <a:rPr kumimoji="1" lang="ja-JP" altLang="en-US" sz="1600">
              <a:solidFill>
                <a:schemeClr val="dk1"/>
              </a:solidFill>
              <a:latin typeface="Meiryo UI" panose="020B0604030504040204" pitchFamily="50" charset="-128"/>
              <a:ea typeface="Meiryo UI" panose="020B0604030504040204" pitchFamily="50" charset="-128"/>
              <a:cs typeface="+mn-cs"/>
            </a:rPr>
            <a:t>で「情報」と「機器」が</a:t>
          </a: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情報資産の管理</a:t>
          </a:r>
          <a:r>
            <a:rPr kumimoji="1" lang="en-US" altLang="ja-JP" sz="1600">
              <a:solidFill>
                <a:schemeClr val="dk1"/>
              </a:solidFill>
              <a:latin typeface="Meiryo UI" panose="020B0604030504040204" pitchFamily="50" charset="-128"/>
              <a:ea typeface="Meiryo UI" panose="020B0604030504040204" pitchFamily="50" charset="-128"/>
              <a:cs typeface="+mn-cs"/>
            </a:rPr>
            <a:t>』</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としてまとめられているが、新規性や意匠性のある「試作品・製品」などを対象とした項目がありません。</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次回の見直しで検討をお願い致します。 </a:t>
          </a:r>
          <a:r>
            <a:rPr kumimoji="1" lang="ja-JP" altLang="en-US" sz="1600">
              <a:solidFill>
                <a:srgbClr val="FF0000"/>
              </a:solidFill>
              <a:latin typeface="Meiryo UI" panose="020B0604030504040204" pitchFamily="50" charset="-128"/>
              <a:ea typeface="Meiryo UI" panose="020B0604030504040204" pitchFamily="50" charset="-128"/>
              <a:cs typeface="+mn-cs"/>
            </a:rPr>
            <a:t>→承知しました</a:t>
          </a:r>
        </a:p>
      </xdr:txBody>
    </xdr:sp>
    <xdr:clientData/>
  </xdr:twoCellAnchor>
  <xdr:twoCellAnchor>
    <xdr:from>
      <xdr:col>4</xdr:col>
      <xdr:colOff>162127</xdr:colOff>
      <xdr:row>87</xdr:row>
      <xdr:rowOff>55450</xdr:rowOff>
    </xdr:from>
    <xdr:to>
      <xdr:col>7</xdr:col>
      <xdr:colOff>3524251</xdr:colOff>
      <xdr:row>87</xdr:row>
      <xdr:rowOff>756595</xdr:rowOff>
    </xdr:to>
    <xdr:sp macro="" textlink="">
      <xdr:nvSpPr>
        <xdr:cNvPr id="8" name="角丸四角形吹き出し 16" hidden="1">
          <a:extLst>
            <a:ext uri="{FF2B5EF4-FFF2-40B4-BE49-F238E27FC236}">
              <a16:creationId xmlns:a16="http://schemas.microsoft.com/office/drawing/2014/main" id="{00000000-0008-0000-0000-000008000000}"/>
            </a:ext>
          </a:extLst>
        </xdr:cNvPr>
        <xdr:cNvSpPr/>
      </xdr:nvSpPr>
      <xdr:spPr>
        <a:xfrm>
          <a:off x="8029777" y="224073925"/>
          <a:ext cx="9534324" cy="701145"/>
        </a:xfrm>
        <a:prstGeom prst="wedgeRoundRectCallout">
          <a:avLst>
            <a:gd name="adj1" fmla="val -43393"/>
            <a:gd name="adj2" fmla="val -95436"/>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「接続」とありますが、物理的な状態をイメージするので達成基準で使用している「利用」に変更した方が良いかと考えます → </a:t>
          </a:r>
          <a:r>
            <a:rPr kumimoji="1" lang="ja-JP" altLang="en-US" sz="1600">
              <a:solidFill>
                <a:srgbClr val="FF0000"/>
              </a:solidFill>
              <a:latin typeface="Meiryo UI" panose="020B0604030504040204" pitchFamily="50" charset="-128"/>
              <a:ea typeface="Meiryo UI" panose="020B0604030504040204" pitchFamily="50" charset="-128"/>
              <a:cs typeface="+mn-cs"/>
            </a:rPr>
            <a:t>反映しました</a:t>
          </a:r>
        </a:p>
      </xdr:txBody>
    </xdr:sp>
    <xdr:clientData/>
  </xdr:twoCellAnchor>
  <xdr:oneCellAnchor>
    <xdr:from>
      <xdr:col>1</xdr:col>
      <xdr:colOff>0</xdr:colOff>
      <xdr:row>10</xdr:row>
      <xdr:rowOff>330200</xdr:rowOff>
    </xdr:from>
    <xdr:ext cx="7889875" cy="1767140"/>
    <xdr:sp macro="" textlink="">
      <xdr:nvSpPr>
        <xdr:cNvPr id="10" name="角丸四角形吹き出し 20" hidden="1">
          <a:extLst>
            <a:ext uri="{FF2B5EF4-FFF2-40B4-BE49-F238E27FC236}">
              <a16:creationId xmlns:a16="http://schemas.microsoft.com/office/drawing/2014/main" id="{00000000-0008-0000-0000-00000A000000}"/>
            </a:ext>
          </a:extLst>
        </xdr:cNvPr>
        <xdr:cNvSpPr/>
      </xdr:nvSpPr>
      <xdr:spPr>
        <a:xfrm>
          <a:off x="447675" y="2130425"/>
          <a:ext cx="7889875" cy="1767140"/>
        </a:xfrm>
        <a:prstGeom prst="wedgeRoundRectCallout">
          <a:avLst>
            <a:gd name="adj1" fmla="val 17459"/>
            <a:gd name="adj2" fmla="val -94750"/>
            <a:gd name="adj3" fmla="val 16667"/>
          </a:avLst>
        </a:prstGeom>
        <a:solidFill>
          <a:schemeClr val="accent6">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en-US" altLang="ja-JP" sz="1800">
              <a:solidFill>
                <a:schemeClr val="dk1"/>
              </a:solidFill>
              <a:effectLst/>
              <a:latin typeface="Meiryo UI" panose="020B0604030504040204" pitchFamily="50" charset="-128"/>
              <a:ea typeface="Meiryo UI" panose="020B0604030504040204" pitchFamily="50" charset="-128"/>
              <a:cs typeface="+mn-cs"/>
            </a:rPr>
            <a:t>F</a:t>
          </a:r>
          <a:r>
            <a:rPr lang="ja-JP" altLang="ja-JP" sz="1800">
              <a:solidFill>
                <a:schemeClr val="dk1"/>
              </a:solidFill>
              <a:effectLst/>
              <a:latin typeface="Meiryo UI" panose="020B0604030504040204" pitchFamily="50" charset="-128"/>
              <a:ea typeface="Meiryo UI" panose="020B0604030504040204" pitchFamily="50" charset="-128"/>
              <a:cs typeface="+mn-cs"/>
            </a:rPr>
            <a:t>列の目的と</a:t>
          </a:r>
          <a:r>
            <a:rPr lang="en-US" altLang="ja-JP" sz="1800">
              <a:solidFill>
                <a:schemeClr val="dk1"/>
              </a:solidFill>
              <a:effectLst/>
              <a:latin typeface="Meiryo UI" panose="020B0604030504040204" pitchFamily="50" charset="-128"/>
              <a:ea typeface="Meiryo UI" panose="020B0604030504040204" pitchFamily="50" charset="-128"/>
              <a:cs typeface="+mn-cs"/>
            </a:rPr>
            <a:t>G</a:t>
          </a:r>
          <a:r>
            <a:rPr lang="ja-JP" altLang="ja-JP" sz="1800">
              <a:solidFill>
                <a:schemeClr val="dk1"/>
              </a:solidFill>
              <a:effectLst/>
              <a:latin typeface="Meiryo UI" panose="020B0604030504040204" pitchFamily="50" charset="-128"/>
              <a:ea typeface="Meiryo UI" panose="020B0604030504040204" pitchFamily="50" charset="-128"/>
              <a:cs typeface="+mn-cs"/>
            </a:rPr>
            <a:t>列の要求事項について、順番を入れ替えたほうがよいと思いました。</a:t>
          </a:r>
        </a:p>
        <a:p>
          <a:r>
            <a:rPr lang="ja-JP" altLang="ja-JP" sz="1800">
              <a:solidFill>
                <a:schemeClr val="dk1"/>
              </a:solidFill>
              <a:effectLst/>
              <a:latin typeface="Meiryo UI" panose="020B0604030504040204" pitchFamily="50" charset="-128"/>
              <a:ea typeface="Meiryo UI" panose="020B0604030504040204" pitchFamily="50" charset="-128"/>
              <a:cs typeface="+mn-cs"/>
            </a:rPr>
            <a:t>たしかに「何のために」が重要なのですが、目的が先に来ると唐突な印象があると思い、</a:t>
          </a:r>
        </a:p>
        <a:p>
          <a:r>
            <a:rPr lang="ja-JP" altLang="ja-JP" sz="1800">
              <a:solidFill>
                <a:schemeClr val="dk1"/>
              </a:solidFill>
              <a:effectLst/>
              <a:latin typeface="Meiryo UI" panose="020B0604030504040204" pitchFamily="50" charset="-128"/>
              <a:ea typeface="Meiryo UI" panose="020B0604030504040204" pitchFamily="50" charset="-128"/>
              <a:cs typeface="+mn-cs"/>
            </a:rPr>
            <a:t>要求事項があって、それは「何のために」と読むほうが読み手側としては読みやすいかなと思いました。</a:t>
          </a:r>
        </a:p>
      </xdr:txBody>
    </xdr:sp>
    <xdr:clientData/>
  </xdr:oneCellAnchor>
  <xdr:oneCellAnchor>
    <xdr:from>
      <xdr:col>8</xdr:col>
      <xdr:colOff>0</xdr:colOff>
      <xdr:row>65</xdr:row>
      <xdr:rowOff>512706</xdr:rowOff>
    </xdr:from>
    <xdr:ext cx="8056788" cy="4015132"/>
    <xdr:sp macro="" textlink="">
      <xdr:nvSpPr>
        <xdr:cNvPr id="11" name="角丸四角形吹き出し 21" hidden="1">
          <a:extLst>
            <a:ext uri="{FF2B5EF4-FFF2-40B4-BE49-F238E27FC236}">
              <a16:creationId xmlns:a16="http://schemas.microsoft.com/office/drawing/2014/main" id="{00000000-0008-0000-0000-00000B000000}"/>
            </a:ext>
          </a:extLst>
        </xdr:cNvPr>
        <xdr:cNvSpPr/>
      </xdr:nvSpPr>
      <xdr:spPr>
        <a:xfrm>
          <a:off x="20659725" y="149378931"/>
          <a:ext cx="8056788" cy="4015132"/>
        </a:xfrm>
        <a:prstGeom prst="wedgeRoundRectCallout">
          <a:avLst>
            <a:gd name="adj1" fmla="val -68413"/>
            <a:gd name="adj2" fmla="val -1261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400">
              <a:solidFill>
                <a:schemeClr val="dk1"/>
              </a:solidFill>
              <a:effectLst/>
              <a:latin typeface="Meiryo UI" panose="020B0604030504040204" pitchFamily="50" charset="-128"/>
              <a:ea typeface="Meiryo UI" panose="020B0604030504040204" pitchFamily="50" charset="-128"/>
              <a:cs typeface="+mn-cs"/>
            </a:rPr>
            <a:t>質問</a:t>
          </a:r>
        </a:p>
        <a:p>
          <a:r>
            <a:rPr lang="ja-JP" altLang="en-US" sz="1400">
              <a:solidFill>
                <a:schemeClr val="dk1"/>
              </a:solidFill>
              <a:effectLst/>
              <a:latin typeface="Meiryo UI" panose="020B0604030504040204" pitchFamily="50" charset="-128"/>
              <a:ea typeface="Meiryo UI" panose="020B0604030504040204" pitchFamily="50" charset="-128"/>
              <a:cs typeface="+mn-cs"/>
            </a:rPr>
            <a:t>達成基準の成熟度レベル差がありますが、これはトライアル版作成当初、情報と機器をあえて分けている理由が、「データ」と「モノ」と異なる分類になっており、それぞれ成熟度を上げる難易度が違うという理由でそれぞれの達成条件を変えているとも解釈できますが、それぞれの達成基準と他社事例の揺らぎについて、以下、解釈があっているか確認させてください</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25</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に定義した管理ルールの順守状況の点検を行っていること。←管理ルールの実践状況の自己審査や第三者監査を求めるような基準となっています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少なくとも自己検証を求めています</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点検の例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管理ルールの遵守状況を確認するチェックリストを作成し、</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 チェックリストにより点検し、不備・違反があれば是正を行っている。</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・・・「何を」が記載されている</a:t>
          </a:r>
        </a:p>
      </xdr:txBody>
    </xdr:sp>
    <xdr:clientData/>
  </xdr:oneCellAnchor>
  <xdr:oneCellAnchor>
    <xdr:from>
      <xdr:col>8</xdr:col>
      <xdr:colOff>0</xdr:colOff>
      <xdr:row>68</xdr:row>
      <xdr:rowOff>0</xdr:rowOff>
    </xdr:from>
    <xdr:ext cx="10579844" cy="4021915"/>
    <xdr:sp macro="" textlink="">
      <xdr:nvSpPr>
        <xdr:cNvPr id="12" name="角丸四角形吹き出し 22" hidden="1">
          <a:extLst>
            <a:ext uri="{FF2B5EF4-FFF2-40B4-BE49-F238E27FC236}">
              <a16:creationId xmlns:a16="http://schemas.microsoft.com/office/drawing/2014/main" id="{00000000-0008-0000-0000-00000C000000}"/>
            </a:ext>
          </a:extLst>
        </xdr:cNvPr>
        <xdr:cNvSpPr/>
      </xdr:nvSpPr>
      <xdr:spPr>
        <a:xfrm>
          <a:off x="20659725" y="161558995"/>
          <a:ext cx="10579844" cy="4021915"/>
        </a:xfrm>
        <a:prstGeom prst="wedgeRoundRectCallout">
          <a:avLst>
            <a:gd name="adj1" fmla="val -31912"/>
            <a:gd name="adj2" fmla="val 64796"/>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28</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に定義した管理ルールにそって管理を実施すること。← 管理ルールを実践してればよい基準となっています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 管理のレベルは明示しない（できない）との考えです</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管理の例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回／年で実施し、発見された不備の是正などを実施</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・・・「何を」をあえて記載しない</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機器の管理レベル・ルールは個社で違うため詳細まで求めない</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 </a:t>
          </a:r>
          <a:r>
            <a:rPr lang="ja-JP" altLang="en-US" sz="1400">
              <a:solidFill>
                <a:srgbClr val="FF0000"/>
              </a:solidFill>
              <a:effectLst/>
              <a:latin typeface="Meiryo UI" panose="020B0604030504040204" pitchFamily="50" charset="-128"/>
              <a:ea typeface="Meiryo UI" panose="020B0604030504040204" pitchFamily="50" charset="-128"/>
              <a:cs typeface="+mn-cs"/>
            </a:rPr>
            <a:t>→はい</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ja-JP" altLang="en-US" sz="1400">
              <a:solidFill>
                <a:schemeClr val="dk1"/>
              </a:solidFill>
              <a:effectLst/>
              <a:latin typeface="Meiryo UI" panose="020B0604030504040204" pitchFamily="50" charset="-128"/>
              <a:ea typeface="Meiryo UI" panose="020B0604030504040204" pitchFamily="50" charset="-128"/>
              <a:cs typeface="+mn-cs"/>
            </a:rPr>
            <a:t>タイトルを</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管理の例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を</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管理ルールの維持例</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に変更し、</a:t>
          </a:r>
        </a:p>
        <a:p>
          <a:r>
            <a:rPr lang="en-US" altLang="ja-JP" sz="1400">
              <a:solidFill>
                <a:schemeClr val="dk1"/>
              </a:solidFill>
              <a:effectLst/>
              <a:latin typeface="Meiryo UI" panose="020B0604030504040204" pitchFamily="50" charset="-128"/>
              <a:ea typeface="Meiryo UI" panose="020B0604030504040204" pitchFamily="50" charset="-128"/>
              <a:cs typeface="+mn-cs"/>
            </a:rPr>
            <a:t>No.27</a:t>
          </a:r>
          <a:r>
            <a:rPr lang="ja-JP" altLang="en-US" sz="1400">
              <a:solidFill>
                <a:schemeClr val="dk1"/>
              </a:solidFill>
              <a:effectLst/>
              <a:latin typeface="Meiryo UI" panose="020B0604030504040204" pitchFamily="50" charset="-128"/>
              <a:ea typeface="Meiryo UI" panose="020B0604030504040204" pitchFamily="50" charset="-128"/>
              <a:cs typeface="+mn-cs"/>
            </a:rPr>
            <a:t>の情報資産</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情報</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と同様に「何を」実施するか記載したほうが例としては分かりやすいと思います </a:t>
          </a:r>
          <a:r>
            <a:rPr lang="ja-JP" altLang="en-US" sz="1400">
              <a:solidFill>
                <a:srgbClr val="FF0000"/>
              </a:solidFill>
              <a:effectLst/>
              <a:latin typeface="Meiryo UI" panose="020B0604030504040204" pitchFamily="50" charset="-128"/>
              <a:ea typeface="Meiryo UI" panose="020B0604030504040204" pitchFamily="50" charset="-128"/>
              <a:cs typeface="+mn-cs"/>
            </a:rPr>
            <a:t>→目的語を「管理ルールに沿った管理状況の確認を」として反映しました</a:t>
          </a:r>
        </a:p>
        <a:p>
          <a:r>
            <a:rPr lang="ja-JP" altLang="en-US" sz="1400">
              <a:solidFill>
                <a:schemeClr val="dk1"/>
              </a:solidFill>
              <a:effectLst/>
              <a:latin typeface="Meiryo UI" panose="020B0604030504040204" pitchFamily="50" charset="-128"/>
              <a:ea typeface="Meiryo UI" panose="020B0604030504040204" pitchFamily="50" charset="-128"/>
              <a:cs typeface="+mn-cs"/>
            </a:rPr>
            <a:t>たとえば「管理ルールが有効に機能しているか点検</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棚卸・監査</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を</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年で実施する」に変更する </a:t>
          </a:r>
          <a:r>
            <a:rPr lang="ja-JP" altLang="en-US" sz="1400">
              <a:solidFill>
                <a:srgbClr val="FF0000"/>
              </a:solidFill>
              <a:effectLst/>
              <a:latin typeface="Meiryo UI" panose="020B0604030504040204" pitchFamily="50" charset="-128"/>
              <a:ea typeface="Meiryo UI" panose="020B0604030504040204" pitchFamily="50" charset="-128"/>
              <a:cs typeface="+mn-cs"/>
            </a:rPr>
            <a:t>→管理ルールの有効性、よりは、管理ルールの対象物の状況確認を実施する方が有効と考えました</a:t>
          </a:r>
        </a:p>
        <a:p>
          <a:r>
            <a:rPr lang="ja-JP" altLang="en-US" sz="1400">
              <a:solidFill>
                <a:schemeClr val="dk1"/>
              </a:solidFill>
              <a:effectLst/>
              <a:latin typeface="Meiryo UI" panose="020B0604030504040204" pitchFamily="50" charset="-128"/>
              <a:ea typeface="Meiryo UI" panose="020B0604030504040204" pitchFamily="50" charset="-128"/>
              <a:cs typeface="+mn-cs"/>
            </a:rPr>
            <a:t>もともとは、</a:t>
          </a:r>
        </a:p>
        <a:p>
          <a:r>
            <a:rPr lang="ja-JP" altLang="en-US" sz="1400">
              <a:solidFill>
                <a:schemeClr val="dk1"/>
              </a:solidFill>
              <a:effectLst/>
              <a:latin typeface="Meiryo UI" panose="020B0604030504040204" pitchFamily="50" charset="-128"/>
              <a:ea typeface="Meiryo UI" panose="020B0604030504040204" pitchFamily="50" charset="-128"/>
              <a:cs typeface="+mn-cs"/>
            </a:rPr>
            <a:t>・ 情報資産（機器）の棚卸・リスクアセスメント・管理策適用、監査、改善、を年次サイクルで実施</a:t>
          </a:r>
        </a:p>
        <a:p>
          <a:r>
            <a:rPr lang="ja-JP" altLang="en-US" sz="1400">
              <a:solidFill>
                <a:schemeClr val="dk1"/>
              </a:solidFill>
              <a:effectLst/>
              <a:latin typeface="Meiryo UI" panose="020B0604030504040204" pitchFamily="50" charset="-128"/>
              <a:ea typeface="Meiryo UI" panose="020B0604030504040204" pitchFamily="50" charset="-128"/>
              <a:cs typeface="+mn-cs"/>
            </a:rPr>
            <a:t>でしたが、レベルアップ事例に記載されることになっています</a:t>
          </a:r>
        </a:p>
      </xdr:txBody>
    </xdr:sp>
    <xdr:clientData/>
  </xdr:oneCellAnchor>
  <xdr:oneCellAnchor>
    <xdr:from>
      <xdr:col>3</xdr:col>
      <xdr:colOff>0</xdr:colOff>
      <xdr:row>75</xdr:row>
      <xdr:rowOff>0</xdr:rowOff>
    </xdr:from>
    <xdr:ext cx="5151663" cy="1345465"/>
    <xdr:sp macro="" textlink="">
      <xdr:nvSpPr>
        <xdr:cNvPr id="13" name="角丸四角形吹き出し 23" hidden="1">
          <a:extLst>
            <a:ext uri="{FF2B5EF4-FFF2-40B4-BE49-F238E27FC236}">
              <a16:creationId xmlns:a16="http://schemas.microsoft.com/office/drawing/2014/main" id="{00000000-0008-0000-0000-00000D000000}"/>
            </a:ext>
          </a:extLst>
        </xdr:cNvPr>
        <xdr:cNvSpPr/>
      </xdr:nvSpPr>
      <xdr:spPr>
        <a:xfrm>
          <a:off x="3514725" y="188439425"/>
          <a:ext cx="5151663" cy="1345465"/>
        </a:xfrm>
        <a:prstGeom prst="wedgeRoundRectCallout">
          <a:avLst>
            <a:gd name="adj1" fmla="val 60442"/>
            <a:gd name="adj2" fmla="val -2843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800">
              <a:solidFill>
                <a:schemeClr val="dk1"/>
              </a:solidFill>
              <a:effectLst/>
              <a:latin typeface="Meiryo UI" panose="020B0604030504040204" pitchFamily="50" charset="-128"/>
              <a:ea typeface="Meiryo UI" panose="020B0604030504040204" pitchFamily="50" charset="-128"/>
              <a:cs typeface="+mn-cs"/>
            </a:rPr>
            <a:t>対象が</a:t>
          </a:r>
          <a:r>
            <a:rPr lang="en-US" altLang="ja-JP" sz="1800">
              <a:solidFill>
                <a:schemeClr val="dk1"/>
              </a:solidFill>
              <a:effectLst/>
              <a:latin typeface="Meiryo UI" panose="020B0604030504040204" pitchFamily="50" charset="-128"/>
              <a:ea typeface="Meiryo UI" panose="020B0604030504040204" pitchFamily="50" charset="-128"/>
              <a:cs typeface="+mn-cs"/>
            </a:rPr>
            <a:t>No.26(</a:t>
          </a:r>
          <a:r>
            <a:rPr lang="ja-JP" altLang="en-US" sz="1800">
              <a:solidFill>
                <a:schemeClr val="dk1"/>
              </a:solidFill>
              <a:effectLst/>
              <a:latin typeface="Meiryo UI" panose="020B0604030504040204" pitchFamily="50" charset="-128"/>
              <a:ea typeface="Meiryo UI" panose="020B0604030504040204" pitchFamily="50" charset="-128"/>
              <a:cs typeface="+mn-cs"/>
            </a:rPr>
            <a:t>情報</a:t>
          </a:r>
          <a:r>
            <a:rPr lang="en-US" altLang="ja-JP" sz="1800">
              <a:solidFill>
                <a:schemeClr val="dk1"/>
              </a:solidFill>
              <a:effectLst/>
              <a:latin typeface="Meiryo UI" panose="020B0604030504040204" pitchFamily="50" charset="-128"/>
              <a:ea typeface="Meiryo UI" panose="020B0604030504040204" pitchFamily="50" charset="-128"/>
              <a:cs typeface="+mn-cs"/>
            </a:rPr>
            <a:t>)</a:t>
          </a:r>
          <a:r>
            <a:rPr lang="ja-JP" altLang="en-US" sz="1800">
              <a:solidFill>
                <a:schemeClr val="dk1"/>
              </a:solidFill>
              <a:effectLst/>
              <a:latin typeface="Meiryo UI" panose="020B0604030504040204" pitchFamily="50" charset="-128"/>
              <a:ea typeface="Meiryo UI" panose="020B0604030504040204" pitchFamily="50" charset="-128"/>
              <a:cs typeface="+mn-cs"/>
            </a:rPr>
            <a:t>だけでですが、あえて</a:t>
          </a:r>
          <a:r>
            <a:rPr lang="en-US" altLang="ja-JP" sz="1800">
              <a:solidFill>
                <a:schemeClr val="dk1"/>
              </a:solidFill>
              <a:effectLst/>
              <a:latin typeface="Meiryo UI" panose="020B0604030504040204" pitchFamily="50" charset="-128"/>
              <a:ea typeface="Meiryo UI" panose="020B0604030504040204" pitchFamily="50" charset="-128"/>
              <a:cs typeface="+mn-cs"/>
            </a:rPr>
            <a:t>No.29(</a:t>
          </a:r>
          <a:r>
            <a:rPr lang="ja-JP" altLang="en-US" sz="1800">
              <a:solidFill>
                <a:schemeClr val="dk1"/>
              </a:solidFill>
              <a:effectLst/>
              <a:latin typeface="Meiryo UI" panose="020B0604030504040204" pitchFamily="50" charset="-128"/>
              <a:ea typeface="Meiryo UI" panose="020B0604030504040204" pitchFamily="50" charset="-128"/>
              <a:cs typeface="+mn-cs"/>
            </a:rPr>
            <a:t>機器</a:t>
          </a:r>
          <a:r>
            <a:rPr lang="en-US" altLang="ja-JP" sz="1800">
              <a:solidFill>
                <a:schemeClr val="dk1"/>
              </a:solidFill>
              <a:effectLst/>
              <a:latin typeface="Meiryo UI" panose="020B0604030504040204" pitchFamily="50" charset="-128"/>
              <a:ea typeface="Meiryo UI" panose="020B0604030504040204" pitchFamily="50" charset="-128"/>
              <a:cs typeface="+mn-cs"/>
            </a:rPr>
            <a:t>)</a:t>
          </a:r>
          <a:r>
            <a:rPr lang="ja-JP" altLang="en-US" sz="1800">
              <a:solidFill>
                <a:schemeClr val="dk1"/>
              </a:solidFill>
              <a:effectLst/>
              <a:latin typeface="Meiryo UI" panose="020B0604030504040204" pitchFamily="50" charset="-128"/>
              <a:ea typeface="Meiryo UI" panose="020B0604030504040204" pitchFamily="50" charset="-128"/>
              <a:cs typeface="+mn-cs"/>
            </a:rPr>
            <a:t>の一覧は対象にしないという見解が裏にあるのでしょうか</a:t>
          </a:r>
          <a:r>
            <a:rPr lang="ja-JP" altLang="en-US" sz="1800">
              <a:solidFill>
                <a:srgbClr val="FF0000"/>
              </a:solidFill>
              <a:effectLst/>
              <a:latin typeface="Meiryo UI" panose="020B0604030504040204" pitchFamily="50" charset="-128"/>
              <a:ea typeface="Meiryo UI" panose="020B0604030504040204" pitchFamily="50" charset="-128"/>
              <a:cs typeface="+mn-cs"/>
            </a:rPr>
            <a:t>？ → 機器より情報資産を重視しています</a:t>
          </a:r>
        </a:p>
      </xdr:txBody>
    </xdr:sp>
    <xdr:clientData/>
  </xdr:oneCellAnchor>
  <xdr:oneCellAnchor>
    <xdr:from>
      <xdr:col>1</xdr:col>
      <xdr:colOff>0</xdr:colOff>
      <xdr:row>10</xdr:row>
      <xdr:rowOff>330200</xdr:rowOff>
    </xdr:from>
    <xdr:ext cx="7889875" cy="1767140"/>
    <xdr:sp macro="" textlink="">
      <xdr:nvSpPr>
        <xdr:cNvPr id="14" name="角丸四角形吹き出し 24" hidden="1">
          <a:extLst>
            <a:ext uri="{FF2B5EF4-FFF2-40B4-BE49-F238E27FC236}">
              <a16:creationId xmlns:a16="http://schemas.microsoft.com/office/drawing/2014/main" id="{00000000-0008-0000-0000-00000E000000}"/>
            </a:ext>
          </a:extLst>
        </xdr:cNvPr>
        <xdr:cNvSpPr/>
      </xdr:nvSpPr>
      <xdr:spPr>
        <a:xfrm>
          <a:off x="447675" y="2130425"/>
          <a:ext cx="7889875" cy="1767140"/>
        </a:xfrm>
        <a:prstGeom prst="wedgeRoundRectCallout">
          <a:avLst>
            <a:gd name="adj1" fmla="val 41000"/>
            <a:gd name="adj2" fmla="val -88462"/>
            <a:gd name="adj3" fmla="val 16667"/>
          </a:avLst>
        </a:prstGeom>
        <a:solidFill>
          <a:schemeClr val="accent6">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en-US" altLang="ja-JP" sz="1800">
              <a:solidFill>
                <a:schemeClr val="dk1"/>
              </a:solidFill>
              <a:effectLst/>
              <a:latin typeface="Meiryo UI" panose="020B0604030504040204" pitchFamily="50" charset="-128"/>
              <a:ea typeface="Meiryo UI" panose="020B0604030504040204" pitchFamily="50" charset="-128"/>
              <a:cs typeface="+mn-cs"/>
            </a:rPr>
            <a:t>F</a:t>
          </a:r>
          <a:r>
            <a:rPr lang="ja-JP" altLang="ja-JP" sz="1800">
              <a:solidFill>
                <a:schemeClr val="dk1"/>
              </a:solidFill>
              <a:effectLst/>
              <a:latin typeface="Meiryo UI" panose="020B0604030504040204" pitchFamily="50" charset="-128"/>
              <a:ea typeface="Meiryo UI" panose="020B0604030504040204" pitchFamily="50" charset="-128"/>
              <a:cs typeface="+mn-cs"/>
            </a:rPr>
            <a:t>列の目的と</a:t>
          </a:r>
          <a:r>
            <a:rPr lang="en-US" altLang="ja-JP" sz="1800">
              <a:solidFill>
                <a:schemeClr val="dk1"/>
              </a:solidFill>
              <a:effectLst/>
              <a:latin typeface="Meiryo UI" panose="020B0604030504040204" pitchFamily="50" charset="-128"/>
              <a:ea typeface="Meiryo UI" panose="020B0604030504040204" pitchFamily="50" charset="-128"/>
              <a:cs typeface="+mn-cs"/>
            </a:rPr>
            <a:t>G</a:t>
          </a:r>
          <a:r>
            <a:rPr lang="ja-JP" altLang="ja-JP" sz="1800">
              <a:solidFill>
                <a:schemeClr val="dk1"/>
              </a:solidFill>
              <a:effectLst/>
              <a:latin typeface="Meiryo UI" panose="020B0604030504040204" pitchFamily="50" charset="-128"/>
              <a:ea typeface="Meiryo UI" panose="020B0604030504040204" pitchFamily="50" charset="-128"/>
              <a:cs typeface="+mn-cs"/>
            </a:rPr>
            <a:t>列の要求事項について、順番を入れ替えたほうがよいと思いました。</a:t>
          </a:r>
        </a:p>
        <a:p>
          <a:r>
            <a:rPr lang="ja-JP" altLang="ja-JP" sz="1800">
              <a:solidFill>
                <a:schemeClr val="dk1"/>
              </a:solidFill>
              <a:effectLst/>
              <a:latin typeface="Meiryo UI" panose="020B0604030504040204" pitchFamily="50" charset="-128"/>
              <a:ea typeface="Meiryo UI" panose="020B0604030504040204" pitchFamily="50" charset="-128"/>
              <a:cs typeface="+mn-cs"/>
            </a:rPr>
            <a:t>たしかに「何のために」が重要なのですが、目的が先に来ると唐突な印象があると思い、</a:t>
          </a:r>
        </a:p>
        <a:p>
          <a:r>
            <a:rPr lang="ja-JP" altLang="ja-JP" sz="1800">
              <a:solidFill>
                <a:schemeClr val="dk1"/>
              </a:solidFill>
              <a:effectLst/>
              <a:latin typeface="Meiryo UI" panose="020B0604030504040204" pitchFamily="50" charset="-128"/>
              <a:ea typeface="Meiryo UI" panose="020B0604030504040204" pitchFamily="50" charset="-128"/>
              <a:cs typeface="+mn-cs"/>
            </a:rPr>
            <a:t>要求事項があって、それは「何のために」と読むほうが読み手側としては読みやすいかなと思いました。</a:t>
          </a:r>
          <a:r>
            <a:rPr lang="ja-JP" altLang="en-US" sz="1800">
              <a:solidFill>
                <a:schemeClr val="dk1"/>
              </a:solidFill>
              <a:effectLst/>
              <a:latin typeface="Meiryo UI" panose="020B0604030504040204" pitchFamily="50" charset="-128"/>
              <a:ea typeface="Meiryo UI" panose="020B0604030504040204" pitchFamily="50" charset="-128"/>
              <a:cs typeface="+mn-cs"/>
            </a:rPr>
            <a:t> → </a:t>
          </a:r>
          <a:r>
            <a:rPr lang="ja-JP" altLang="en-US" sz="1800">
              <a:solidFill>
                <a:srgbClr val="FF0000"/>
              </a:solidFill>
              <a:effectLst/>
              <a:latin typeface="Meiryo UI" panose="020B0604030504040204" pitchFamily="50" charset="-128"/>
              <a:ea typeface="Meiryo UI" panose="020B0604030504040204" pitchFamily="50" charset="-128"/>
              <a:cs typeface="+mn-cs"/>
            </a:rPr>
            <a:t>ご指摘ごもっともながら、論理構成上ママとさせください</a:t>
          </a:r>
          <a:endParaRPr lang="ja-JP" altLang="ja-JP" sz="1800">
            <a:solidFill>
              <a:srgbClr val="FF0000"/>
            </a:solidFill>
            <a:effectLst/>
            <a:latin typeface="Meiryo UI" panose="020B0604030504040204" pitchFamily="50" charset="-128"/>
            <a:ea typeface="Meiryo UI" panose="020B0604030504040204" pitchFamily="50" charset="-128"/>
            <a:cs typeface="+mn-cs"/>
          </a:endParaRPr>
        </a:p>
      </xdr:txBody>
    </xdr:sp>
    <xdr:clientData/>
  </xdr:oneCellAnchor>
  <xdr:oneCellAnchor>
    <xdr:from>
      <xdr:col>3</xdr:col>
      <xdr:colOff>0</xdr:colOff>
      <xdr:row>75</xdr:row>
      <xdr:rowOff>0</xdr:rowOff>
    </xdr:from>
    <xdr:ext cx="5151663" cy="1345465"/>
    <xdr:sp macro="" textlink="">
      <xdr:nvSpPr>
        <xdr:cNvPr id="15" name="角丸四角形吹き出し 25" hidden="1">
          <a:extLst>
            <a:ext uri="{FF2B5EF4-FFF2-40B4-BE49-F238E27FC236}">
              <a16:creationId xmlns:a16="http://schemas.microsoft.com/office/drawing/2014/main" id="{00000000-0008-0000-0000-00000F000000}"/>
            </a:ext>
          </a:extLst>
        </xdr:cNvPr>
        <xdr:cNvSpPr/>
      </xdr:nvSpPr>
      <xdr:spPr>
        <a:xfrm>
          <a:off x="3514725" y="187690125"/>
          <a:ext cx="5151663" cy="1345465"/>
        </a:xfrm>
        <a:prstGeom prst="wedgeRoundRectCallout">
          <a:avLst>
            <a:gd name="adj1" fmla="val 60442"/>
            <a:gd name="adj2" fmla="val -2843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800">
              <a:solidFill>
                <a:schemeClr val="dk1"/>
              </a:solidFill>
              <a:effectLst/>
              <a:latin typeface="Meiryo UI" panose="020B0604030504040204" pitchFamily="50" charset="-128"/>
              <a:ea typeface="Meiryo UI" panose="020B0604030504040204" pitchFamily="50" charset="-128"/>
              <a:cs typeface="+mn-cs"/>
            </a:rPr>
            <a:t>対象が</a:t>
          </a:r>
          <a:r>
            <a:rPr lang="en-US" altLang="ja-JP" sz="1800">
              <a:solidFill>
                <a:schemeClr val="dk1"/>
              </a:solidFill>
              <a:effectLst/>
              <a:latin typeface="Meiryo UI" panose="020B0604030504040204" pitchFamily="50" charset="-128"/>
              <a:ea typeface="Meiryo UI" panose="020B0604030504040204" pitchFamily="50" charset="-128"/>
              <a:cs typeface="+mn-cs"/>
            </a:rPr>
            <a:t>No.26(</a:t>
          </a:r>
          <a:r>
            <a:rPr lang="ja-JP" altLang="en-US" sz="1800">
              <a:solidFill>
                <a:schemeClr val="dk1"/>
              </a:solidFill>
              <a:effectLst/>
              <a:latin typeface="Meiryo UI" panose="020B0604030504040204" pitchFamily="50" charset="-128"/>
              <a:ea typeface="Meiryo UI" panose="020B0604030504040204" pitchFamily="50" charset="-128"/>
              <a:cs typeface="+mn-cs"/>
            </a:rPr>
            <a:t>情報</a:t>
          </a:r>
          <a:r>
            <a:rPr lang="en-US" altLang="ja-JP" sz="1800">
              <a:solidFill>
                <a:schemeClr val="dk1"/>
              </a:solidFill>
              <a:effectLst/>
              <a:latin typeface="Meiryo UI" panose="020B0604030504040204" pitchFamily="50" charset="-128"/>
              <a:ea typeface="Meiryo UI" panose="020B0604030504040204" pitchFamily="50" charset="-128"/>
              <a:cs typeface="+mn-cs"/>
            </a:rPr>
            <a:t>)</a:t>
          </a:r>
          <a:r>
            <a:rPr lang="ja-JP" altLang="en-US" sz="1800">
              <a:solidFill>
                <a:schemeClr val="dk1"/>
              </a:solidFill>
              <a:effectLst/>
              <a:latin typeface="Meiryo UI" panose="020B0604030504040204" pitchFamily="50" charset="-128"/>
              <a:ea typeface="Meiryo UI" panose="020B0604030504040204" pitchFamily="50" charset="-128"/>
              <a:cs typeface="+mn-cs"/>
            </a:rPr>
            <a:t>だけでですが、あえて</a:t>
          </a:r>
          <a:r>
            <a:rPr lang="en-US" altLang="ja-JP" sz="1800">
              <a:solidFill>
                <a:schemeClr val="dk1"/>
              </a:solidFill>
              <a:effectLst/>
              <a:latin typeface="Meiryo UI" panose="020B0604030504040204" pitchFamily="50" charset="-128"/>
              <a:ea typeface="Meiryo UI" panose="020B0604030504040204" pitchFamily="50" charset="-128"/>
              <a:cs typeface="+mn-cs"/>
            </a:rPr>
            <a:t>No.29(</a:t>
          </a:r>
          <a:r>
            <a:rPr lang="ja-JP" altLang="en-US" sz="1800">
              <a:solidFill>
                <a:schemeClr val="dk1"/>
              </a:solidFill>
              <a:effectLst/>
              <a:latin typeface="Meiryo UI" panose="020B0604030504040204" pitchFamily="50" charset="-128"/>
              <a:ea typeface="Meiryo UI" panose="020B0604030504040204" pitchFamily="50" charset="-128"/>
              <a:cs typeface="+mn-cs"/>
            </a:rPr>
            <a:t>機器</a:t>
          </a:r>
          <a:r>
            <a:rPr lang="en-US" altLang="ja-JP" sz="1800">
              <a:solidFill>
                <a:schemeClr val="dk1"/>
              </a:solidFill>
              <a:effectLst/>
              <a:latin typeface="Meiryo UI" panose="020B0604030504040204" pitchFamily="50" charset="-128"/>
              <a:ea typeface="Meiryo UI" panose="020B0604030504040204" pitchFamily="50" charset="-128"/>
              <a:cs typeface="+mn-cs"/>
            </a:rPr>
            <a:t>)</a:t>
          </a:r>
          <a:r>
            <a:rPr lang="ja-JP" altLang="en-US" sz="1800">
              <a:solidFill>
                <a:schemeClr val="dk1"/>
              </a:solidFill>
              <a:effectLst/>
              <a:latin typeface="Meiryo UI" panose="020B0604030504040204" pitchFamily="50" charset="-128"/>
              <a:ea typeface="Meiryo UI" panose="020B0604030504040204" pitchFamily="50" charset="-128"/>
              <a:cs typeface="+mn-cs"/>
            </a:rPr>
            <a:t>の一覧は対象にしないという見解が裏にあるのでしょうか</a:t>
          </a:r>
          <a:r>
            <a:rPr lang="ja-JP" altLang="en-US" sz="1800">
              <a:solidFill>
                <a:srgbClr val="FF0000"/>
              </a:solidFill>
              <a:effectLst/>
              <a:latin typeface="Meiryo UI" panose="020B0604030504040204" pitchFamily="50" charset="-128"/>
              <a:ea typeface="Meiryo UI" panose="020B0604030504040204" pitchFamily="50" charset="-128"/>
              <a:cs typeface="+mn-cs"/>
            </a:rPr>
            <a:t>？ → 機器より情報資産を重視しています</a:t>
          </a:r>
        </a:p>
      </xdr:txBody>
    </xdr:sp>
    <xdr:clientData/>
  </xdr:oneCellAnchor>
  <xdr:oneCellAnchor>
    <xdr:from>
      <xdr:col>3</xdr:col>
      <xdr:colOff>0</xdr:colOff>
      <xdr:row>75</xdr:row>
      <xdr:rowOff>1235075</xdr:rowOff>
    </xdr:from>
    <xdr:ext cx="5151663" cy="1345465"/>
    <xdr:sp macro="" textlink="">
      <xdr:nvSpPr>
        <xdr:cNvPr id="16" name="角丸四角形吹き出し 26" hidden="1">
          <a:extLst>
            <a:ext uri="{FF2B5EF4-FFF2-40B4-BE49-F238E27FC236}">
              <a16:creationId xmlns:a16="http://schemas.microsoft.com/office/drawing/2014/main" id="{00000000-0008-0000-0000-000010000000}"/>
            </a:ext>
          </a:extLst>
        </xdr:cNvPr>
        <xdr:cNvSpPr/>
      </xdr:nvSpPr>
      <xdr:spPr>
        <a:xfrm>
          <a:off x="3514725" y="190420625"/>
          <a:ext cx="5151663" cy="1345465"/>
        </a:xfrm>
        <a:prstGeom prst="wedgeRoundRectCallout">
          <a:avLst>
            <a:gd name="adj1" fmla="val 60442"/>
            <a:gd name="adj2" fmla="val -2843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800">
              <a:solidFill>
                <a:schemeClr val="dk1"/>
              </a:solidFill>
              <a:effectLst/>
              <a:latin typeface="Meiryo UI" panose="020B0604030504040204" pitchFamily="50" charset="-128"/>
              <a:ea typeface="Meiryo UI" panose="020B0604030504040204" pitchFamily="50" charset="-128"/>
              <a:cs typeface="+mn-cs"/>
            </a:rPr>
            <a:t>対象が</a:t>
          </a:r>
          <a:r>
            <a:rPr lang="en-US" altLang="ja-JP" sz="1800">
              <a:solidFill>
                <a:schemeClr val="dk1"/>
              </a:solidFill>
              <a:effectLst/>
              <a:latin typeface="Meiryo UI" panose="020B0604030504040204" pitchFamily="50" charset="-128"/>
              <a:ea typeface="Meiryo UI" panose="020B0604030504040204" pitchFamily="50" charset="-128"/>
              <a:cs typeface="+mn-cs"/>
            </a:rPr>
            <a:t>No.26(</a:t>
          </a:r>
          <a:r>
            <a:rPr lang="ja-JP" altLang="en-US" sz="1800">
              <a:solidFill>
                <a:schemeClr val="dk1"/>
              </a:solidFill>
              <a:effectLst/>
              <a:latin typeface="Meiryo UI" panose="020B0604030504040204" pitchFamily="50" charset="-128"/>
              <a:ea typeface="Meiryo UI" panose="020B0604030504040204" pitchFamily="50" charset="-128"/>
              <a:cs typeface="+mn-cs"/>
            </a:rPr>
            <a:t>情報</a:t>
          </a:r>
          <a:r>
            <a:rPr lang="en-US" altLang="ja-JP" sz="1800">
              <a:solidFill>
                <a:schemeClr val="dk1"/>
              </a:solidFill>
              <a:effectLst/>
              <a:latin typeface="Meiryo UI" panose="020B0604030504040204" pitchFamily="50" charset="-128"/>
              <a:ea typeface="Meiryo UI" panose="020B0604030504040204" pitchFamily="50" charset="-128"/>
              <a:cs typeface="+mn-cs"/>
            </a:rPr>
            <a:t>)</a:t>
          </a:r>
          <a:r>
            <a:rPr lang="ja-JP" altLang="en-US" sz="1800">
              <a:solidFill>
                <a:schemeClr val="dk1"/>
              </a:solidFill>
              <a:effectLst/>
              <a:latin typeface="Meiryo UI" panose="020B0604030504040204" pitchFamily="50" charset="-128"/>
              <a:ea typeface="Meiryo UI" panose="020B0604030504040204" pitchFamily="50" charset="-128"/>
              <a:cs typeface="+mn-cs"/>
            </a:rPr>
            <a:t>だけでですが、あえて</a:t>
          </a:r>
          <a:r>
            <a:rPr lang="en-US" altLang="ja-JP" sz="1800">
              <a:solidFill>
                <a:schemeClr val="dk1"/>
              </a:solidFill>
              <a:effectLst/>
              <a:latin typeface="Meiryo UI" panose="020B0604030504040204" pitchFamily="50" charset="-128"/>
              <a:ea typeface="Meiryo UI" panose="020B0604030504040204" pitchFamily="50" charset="-128"/>
              <a:cs typeface="+mn-cs"/>
            </a:rPr>
            <a:t>No.29(</a:t>
          </a:r>
          <a:r>
            <a:rPr lang="ja-JP" altLang="en-US" sz="1800">
              <a:solidFill>
                <a:schemeClr val="dk1"/>
              </a:solidFill>
              <a:effectLst/>
              <a:latin typeface="Meiryo UI" panose="020B0604030504040204" pitchFamily="50" charset="-128"/>
              <a:ea typeface="Meiryo UI" panose="020B0604030504040204" pitchFamily="50" charset="-128"/>
              <a:cs typeface="+mn-cs"/>
            </a:rPr>
            <a:t>機器</a:t>
          </a:r>
          <a:r>
            <a:rPr lang="en-US" altLang="ja-JP" sz="1800">
              <a:solidFill>
                <a:schemeClr val="dk1"/>
              </a:solidFill>
              <a:effectLst/>
              <a:latin typeface="Meiryo UI" panose="020B0604030504040204" pitchFamily="50" charset="-128"/>
              <a:ea typeface="Meiryo UI" panose="020B0604030504040204" pitchFamily="50" charset="-128"/>
              <a:cs typeface="+mn-cs"/>
            </a:rPr>
            <a:t>)</a:t>
          </a:r>
          <a:r>
            <a:rPr lang="ja-JP" altLang="en-US" sz="1800">
              <a:solidFill>
                <a:schemeClr val="dk1"/>
              </a:solidFill>
              <a:effectLst/>
              <a:latin typeface="Meiryo UI" panose="020B0604030504040204" pitchFamily="50" charset="-128"/>
              <a:ea typeface="Meiryo UI" panose="020B0604030504040204" pitchFamily="50" charset="-128"/>
              <a:cs typeface="+mn-cs"/>
            </a:rPr>
            <a:t>の一覧は対象にしないという見解が裏にあるのでしょうか</a:t>
          </a:r>
          <a:r>
            <a:rPr lang="ja-JP" altLang="en-US" sz="1800">
              <a:solidFill>
                <a:srgbClr val="FF0000"/>
              </a:solidFill>
              <a:effectLst/>
              <a:latin typeface="Meiryo UI" panose="020B0604030504040204" pitchFamily="50" charset="-128"/>
              <a:ea typeface="Meiryo UI" panose="020B0604030504040204" pitchFamily="50" charset="-128"/>
              <a:cs typeface="+mn-cs"/>
            </a:rPr>
            <a:t>？ → 機器より情報資産を重視しています</a:t>
          </a:r>
        </a:p>
      </xdr:txBody>
    </xdr:sp>
    <xdr:clientData/>
  </xdr:oneCellAnchor>
  <xdr:oneCellAnchor>
    <xdr:from>
      <xdr:col>3</xdr:col>
      <xdr:colOff>0</xdr:colOff>
      <xdr:row>75</xdr:row>
      <xdr:rowOff>0</xdr:rowOff>
    </xdr:from>
    <xdr:ext cx="5151663" cy="1345465"/>
    <xdr:sp macro="" textlink="">
      <xdr:nvSpPr>
        <xdr:cNvPr id="17" name="角丸四角形吹き出し 27" hidden="1">
          <a:extLst>
            <a:ext uri="{FF2B5EF4-FFF2-40B4-BE49-F238E27FC236}">
              <a16:creationId xmlns:a16="http://schemas.microsoft.com/office/drawing/2014/main" id="{00000000-0008-0000-0000-000011000000}"/>
            </a:ext>
          </a:extLst>
        </xdr:cNvPr>
        <xdr:cNvSpPr/>
      </xdr:nvSpPr>
      <xdr:spPr>
        <a:xfrm>
          <a:off x="3514725" y="188439425"/>
          <a:ext cx="5151663" cy="1345465"/>
        </a:xfrm>
        <a:prstGeom prst="wedgeRoundRectCallout">
          <a:avLst>
            <a:gd name="adj1" fmla="val 60442"/>
            <a:gd name="adj2" fmla="val -2843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800">
              <a:solidFill>
                <a:schemeClr val="dk1"/>
              </a:solidFill>
              <a:effectLst/>
              <a:latin typeface="Meiryo UI" panose="020B0604030504040204" pitchFamily="50" charset="-128"/>
              <a:ea typeface="Meiryo UI" panose="020B0604030504040204" pitchFamily="50" charset="-128"/>
              <a:cs typeface="+mn-cs"/>
            </a:rPr>
            <a:t>対象が</a:t>
          </a:r>
          <a:r>
            <a:rPr lang="en-US" altLang="ja-JP" sz="1800">
              <a:solidFill>
                <a:schemeClr val="dk1"/>
              </a:solidFill>
              <a:effectLst/>
              <a:latin typeface="Meiryo UI" panose="020B0604030504040204" pitchFamily="50" charset="-128"/>
              <a:ea typeface="Meiryo UI" panose="020B0604030504040204" pitchFamily="50" charset="-128"/>
              <a:cs typeface="+mn-cs"/>
            </a:rPr>
            <a:t>No.26(</a:t>
          </a:r>
          <a:r>
            <a:rPr lang="ja-JP" altLang="en-US" sz="1800">
              <a:solidFill>
                <a:schemeClr val="dk1"/>
              </a:solidFill>
              <a:effectLst/>
              <a:latin typeface="Meiryo UI" panose="020B0604030504040204" pitchFamily="50" charset="-128"/>
              <a:ea typeface="Meiryo UI" panose="020B0604030504040204" pitchFamily="50" charset="-128"/>
              <a:cs typeface="+mn-cs"/>
            </a:rPr>
            <a:t>情報</a:t>
          </a:r>
          <a:r>
            <a:rPr lang="en-US" altLang="ja-JP" sz="1800">
              <a:solidFill>
                <a:schemeClr val="dk1"/>
              </a:solidFill>
              <a:effectLst/>
              <a:latin typeface="Meiryo UI" panose="020B0604030504040204" pitchFamily="50" charset="-128"/>
              <a:ea typeface="Meiryo UI" panose="020B0604030504040204" pitchFamily="50" charset="-128"/>
              <a:cs typeface="+mn-cs"/>
            </a:rPr>
            <a:t>)</a:t>
          </a:r>
          <a:r>
            <a:rPr lang="ja-JP" altLang="en-US" sz="1800">
              <a:solidFill>
                <a:schemeClr val="dk1"/>
              </a:solidFill>
              <a:effectLst/>
              <a:latin typeface="Meiryo UI" panose="020B0604030504040204" pitchFamily="50" charset="-128"/>
              <a:ea typeface="Meiryo UI" panose="020B0604030504040204" pitchFamily="50" charset="-128"/>
              <a:cs typeface="+mn-cs"/>
            </a:rPr>
            <a:t>だけでですが、あえて</a:t>
          </a:r>
          <a:r>
            <a:rPr lang="en-US" altLang="ja-JP" sz="1800">
              <a:solidFill>
                <a:schemeClr val="dk1"/>
              </a:solidFill>
              <a:effectLst/>
              <a:latin typeface="Meiryo UI" panose="020B0604030504040204" pitchFamily="50" charset="-128"/>
              <a:ea typeface="Meiryo UI" panose="020B0604030504040204" pitchFamily="50" charset="-128"/>
              <a:cs typeface="+mn-cs"/>
            </a:rPr>
            <a:t>No.29(</a:t>
          </a:r>
          <a:r>
            <a:rPr lang="ja-JP" altLang="en-US" sz="1800">
              <a:solidFill>
                <a:schemeClr val="dk1"/>
              </a:solidFill>
              <a:effectLst/>
              <a:latin typeface="Meiryo UI" panose="020B0604030504040204" pitchFamily="50" charset="-128"/>
              <a:ea typeface="Meiryo UI" panose="020B0604030504040204" pitchFamily="50" charset="-128"/>
              <a:cs typeface="+mn-cs"/>
            </a:rPr>
            <a:t>機器</a:t>
          </a:r>
          <a:r>
            <a:rPr lang="en-US" altLang="ja-JP" sz="1800">
              <a:solidFill>
                <a:schemeClr val="dk1"/>
              </a:solidFill>
              <a:effectLst/>
              <a:latin typeface="Meiryo UI" panose="020B0604030504040204" pitchFamily="50" charset="-128"/>
              <a:ea typeface="Meiryo UI" panose="020B0604030504040204" pitchFamily="50" charset="-128"/>
              <a:cs typeface="+mn-cs"/>
            </a:rPr>
            <a:t>)</a:t>
          </a:r>
          <a:r>
            <a:rPr lang="ja-JP" altLang="en-US" sz="1800">
              <a:solidFill>
                <a:schemeClr val="dk1"/>
              </a:solidFill>
              <a:effectLst/>
              <a:latin typeface="Meiryo UI" panose="020B0604030504040204" pitchFamily="50" charset="-128"/>
              <a:ea typeface="Meiryo UI" panose="020B0604030504040204" pitchFamily="50" charset="-128"/>
              <a:cs typeface="+mn-cs"/>
            </a:rPr>
            <a:t>の一覧は対象にしないという見解が裏にあるのでしょうか</a:t>
          </a:r>
          <a:r>
            <a:rPr lang="ja-JP" altLang="en-US" sz="1800">
              <a:solidFill>
                <a:srgbClr val="FF0000"/>
              </a:solidFill>
              <a:effectLst/>
              <a:latin typeface="Meiryo UI" panose="020B0604030504040204" pitchFamily="50" charset="-128"/>
              <a:ea typeface="Meiryo UI" panose="020B0604030504040204" pitchFamily="50" charset="-128"/>
              <a:cs typeface="+mn-cs"/>
            </a:rPr>
            <a:t>？ → 機器より情報資産を重視しています</a:t>
          </a:r>
        </a:p>
      </xdr:txBody>
    </xdr:sp>
    <xdr:clientData/>
  </xdr:oneCellAnchor>
  <xdr:oneCellAnchor>
    <xdr:from>
      <xdr:col>7</xdr:col>
      <xdr:colOff>3445537</xdr:colOff>
      <xdr:row>18</xdr:row>
      <xdr:rowOff>0</xdr:rowOff>
    </xdr:from>
    <xdr:ext cx="5261499" cy="1919776"/>
    <xdr:sp macro="" textlink="">
      <xdr:nvSpPr>
        <xdr:cNvPr id="18" name="角丸四角形吹き出し 28" hidden="1">
          <a:extLst>
            <a:ext uri="{FF2B5EF4-FFF2-40B4-BE49-F238E27FC236}">
              <a16:creationId xmlns:a16="http://schemas.microsoft.com/office/drawing/2014/main" id="{00000000-0008-0000-0000-000012000000}"/>
            </a:ext>
          </a:extLst>
        </xdr:cNvPr>
        <xdr:cNvSpPr/>
      </xdr:nvSpPr>
      <xdr:spPr>
        <a:xfrm>
          <a:off x="17485387" y="23708738"/>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75</xdr:row>
      <xdr:rowOff>0</xdr:rowOff>
    </xdr:from>
    <xdr:ext cx="5151663" cy="1345465"/>
    <xdr:sp macro="" textlink="">
      <xdr:nvSpPr>
        <xdr:cNvPr id="19" name="角丸四角形吹き出し 29" hidden="1">
          <a:extLst>
            <a:ext uri="{FF2B5EF4-FFF2-40B4-BE49-F238E27FC236}">
              <a16:creationId xmlns:a16="http://schemas.microsoft.com/office/drawing/2014/main" id="{00000000-0008-0000-0000-000013000000}"/>
            </a:ext>
          </a:extLst>
        </xdr:cNvPr>
        <xdr:cNvSpPr/>
      </xdr:nvSpPr>
      <xdr:spPr>
        <a:xfrm>
          <a:off x="3514725" y="189182375"/>
          <a:ext cx="5151663" cy="1345465"/>
        </a:xfrm>
        <a:prstGeom prst="wedgeRoundRectCallout">
          <a:avLst>
            <a:gd name="adj1" fmla="val 60442"/>
            <a:gd name="adj2" fmla="val -2843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800">
              <a:solidFill>
                <a:schemeClr val="dk1"/>
              </a:solidFill>
              <a:effectLst/>
              <a:latin typeface="Meiryo UI" panose="020B0604030504040204" pitchFamily="50" charset="-128"/>
              <a:ea typeface="Meiryo UI" panose="020B0604030504040204" pitchFamily="50" charset="-128"/>
              <a:cs typeface="+mn-cs"/>
            </a:rPr>
            <a:t>対象が</a:t>
          </a:r>
          <a:r>
            <a:rPr lang="en-US" altLang="ja-JP" sz="1800">
              <a:solidFill>
                <a:schemeClr val="dk1"/>
              </a:solidFill>
              <a:effectLst/>
              <a:latin typeface="Meiryo UI" panose="020B0604030504040204" pitchFamily="50" charset="-128"/>
              <a:ea typeface="Meiryo UI" panose="020B0604030504040204" pitchFamily="50" charset="-128"/>
              <a:cs typeface="+mn-cs"/>
            </a:rPr>
            <a:t>No.26(</a:t>
          </a:r>
          <a:r>
            <a:rPr lang="ja-JP" altLang="en-US" sz="1800">
              <a:solidFill>
                <a:schemeClr val="dk1"/>
              </a:solidFill>
              <a:effectLst/>
              <a:latin typeface="Meiryo UI" panose="020B0604030504040204" pitchFamily="50" charset="-128"/>
              <a:ea typeface="Meiryo UI" panose="020B0604030504040204" pitchFamily="50" charset="-128"/>
              <a:cs typeface="+mn-cs"/>
            </a:rPr>
            <a:t>情報</a:t>
          </a:r>
          <a:r>
            <a:rPr lang="en-US" altLang="ja-JP" sz="1800">
              <a:solidFill>
                <a:schemeClr val="dk1"/>
              </a:solidFill>
              <a:effectLst/>
              <a:latin typeface="Meiryo UI" panose="020B0604030504040204" pitchFamily="50" charset="-128"/>
              <a:ea typeface="Meiryo UI" panose="020B0604030504040204" pitchFamily="50" charset="-128"/>
              <a:cs typeface="+mn-cs"/>
            </a:rPr>
            <a:t>)</a:t>
          </a:r>
          <a:r>
            <a:rPr lang="ja-JP" altLang="en-US" sz="1800">
              <a:solidFill>
                <a:schemeClr val="dk1"/>
              </a:solidFill>
              <a:effectLst/>
              <a:latin typeface="Meiryo UI" panose="020B0604030504040204" pitchFamily="50" charset="-128"/>
              <a:ea typeface="Meiryo UI" panose="020B0604030504040204" pitchFamily="50" charset="-128"/>
              <a:cs typeface="+mn-cs"/>
            </a:rPr>
            <a:t>だけでですが、あえて</a:t>
          </a:r>
          <a:r>
            <a:rPr lang="en-US" altLang="ja-JP" sz="1800">
              <a:solidFill>
                <a:schemeClr val="dk1"/>
              </a:solidFill>
              <a:effectLst/>
              <a:latin typeface="Meiryo UI" panose="020B0604030504040204" pitchFamily="50" charset="-128"/>
              <a:ea typeface="Meiryo UI" panose="020B0604030504040204" pitchFamily="50" charset="-128"/>
              <a:cs typeface="+mn-cs"/>
            </a:rPr>
            <a:t>No.29(</a:t>
          </a:r>
          <a:r>
            <a:rPr lang="ja-JP" altLang="en-US" sz="1800">
              <a:solidFill>
                <a:schemeClr val="dk1"/>
              </a:solidFill>
              <a:effectLst/>
              <a:latin typeface="Meiryo UI" panose="020B0604030504040204" pitchFamily="50" charset="-128"/>
              <a:ea typeface="Meiryo UI" panose="020B0604030504040204" pitchFamily="50" charset="-128"/>
              <a:cs typeface="+mn-cs"/>
            </a:rPr>
            <a:t>機器</a:t>
          </a:r>
          <a:r>
            <a:rPr lang="en-US" altLang="ja-JP" sz="1800">
              <a:solidFill>
                <a:schemeClr val="dk1"/>
              </a:solidFill>
              <a:effectLst/>
              <a:latin typeface="Meiryo UI" panose="020B0604030504040204" pitchFamily="50" charset="-128"/>
              <a:ea typeface="Meiryo UI" panose="020B0604030504040204" pitchFamily="50" charset="-128"/>
              <a:cs typeface="+mn-cs"/>
            </a:rPr>
            <a:t>)</a:t>
          </a:r>
          <a:r>
            <a:rPr lang="ja-JP" altLang="en-US" sz="1800">
              <a:solidFill>
                <a:schemeClr val="dk1"/>
              </a:solidFill>
              <a:effectLst/>
              <a:latin typeface="Meiryo UI" panose="020B0604030504040204" pitchFamily="50" charset="-128"/>
              <a:ea typeface="Meiryo UI" panose="020B0604030504040204" pitchFamily="50" charset="-128"/>
              <a:cs typeface="+mn-cs"/>
            </a:rPr>
            <a:t>の一覧は対象にしないという見解が裏にあるのでしょうか</a:t>
          </a:r>
          <a:r>
            <a:rPr lang="ja-JP" altLang="en-US" sz="1800">
              <a:solidFill>
                <a:srgbClr val="FF0000"/>
              </a:solidFill>
              <a:effectLst/>
              <a:latin typeface="Meiryo UI" panose="020B0604030504040204" pitchFamily="50" charset="-128"/>
              <a:ea typeface="Meiryo UI" panose="020B0604030504040204" pitchFamily="50" charset="-128"/>
              <a:cs typeface="+mn-cs"/>
            </a:rPr>
            <a:t>？ → 機器より情報資産を重視しています</a:t>
          </a:r>
        </a:p>
      </xdr:txBody>
    </xdr:sp>
    <xdr:clientData/>
  </xdr:oneCellAnchor>
  <xdr:oneCellAnchor>
    <xdr:from>
      <xdr:col>3</xdr:col>
      <xdr:colOff>0</xdr:colOff>
      <xdr:row>75</xdr:row>
      <xdr:rowOff>0</xdr:rowOff>
    </xdr:from>
    <xdr:ext cx="5151663" cy="1345465"/>
    <xdr:sp macro="" textlink="">
      <xdr:nvSpPr>
        <xdr:cNvPr id="20" name="角丸四角形吹き出し 30" hidden="1">
          <a:extLst>
            <a:ext uri="{FF2B5EF4-FFF2-40B4-BE49-F238E27FC236}">
              <a16:creationId xmlns:a16="http://schemas.microsoft.com/office/drawing/2014/main" id="{00000000-0008-0000-0000-000014000000}"/>
            </a:ext>
          </a:extLst>
        </xdr:cNvPr>
        <xdr:cNvSpPr/>
      </xdr:nvSpPr>
      <xdr:spPr>
        <a:xfrm>
          <a:off x="3514725" y="188442600"/>
          <a:ext cx="5151663" cy="1345465"/>
        </a:xfrm>
        <a:prstGeom prst="wedgeRoundRectCallout">
          <a:avLst>
            <a:gd name="adj1" fmla="val 60442"/>
            <a:gd name="adj2" fmla="val -2843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800">
              <a:solidFill>
                <a:schemeClr val="dk1"/>
              </a:solidFill>
              <a:effectLst/>
              <a:latin typeface="Meiryo UI" panose="020B0604030504040204" pitchFamily="50" charset="-128"/>
              <a:ea typeface="Meiryo UI" panose="020B0604030504040204" pitchFamily="50" charset="-128"/>
              <a:cs typeface="+mn-cs"/>
            </a:rPr>
            <a:t>対象が</a:t>
          </a:r>
          <a:r>
            <a:rPr lang="en-US" altLang="ja-JP" sz="1800">
              <a:solidFill>
                <a:schemeClr val="dk1"/>
              </a:solidFill>
              <a:effectLst/>
              <a:latin typeface="Meiryo UI" panose="020B0604030504040204" pitchFamily="50" charset="-128"/>
              <a:ea typeface="Meiryo UI" panose="020B0604030504040204" pitchFamily="50" charset="-128"/>
              <a:cs typeface="+mn-cs"/>
            </a:rPr>
            <a:t>No.26(</a:t>
          </a:r>
          <a:r>
            <a:rPr lang="ja-JP" altLang="en-US" sz="1800">
              <a:solidFill>
                <a:schemeClr val="dk1"/>
              </a:solidFill>
              <a:effectLst/>
              <a:latin typeface="Meiryo UI" panose="020B0604030504040204" pitchFamily="50" charset="-128"/>
              <a:ea typeface="Meiryo UI" panose="020B0604030504040204" pitchFamily="50" charset="-128"/>
              <a:cs typeface="+mn-cs"/>
            </a:rPr>
            <a:t>情報</a:t>
          </a:r>
          <a:r>
            <a:rPr lang="en-US" altLang="ja-JP" sz="1800">
              <a:solidFill>
                <a:schemeClr val="dk1"/>
              </a:solidFill>
              <a:effectLst/>
              <a:latin typeface="Meiryo UI" panose="020B0604030504040204" pitchFamily="50" charset="-128"/>
              <a:ea typeface="Meiryo UI" panose="020B0604030504040204" pitchFamily="50" charset="-128"/>
              <a:cs typeface="+mn-cs"/>
            </a:rPr>
            <a:t>)</a:t>
          </a:r>
          <a:r>
            <a:rPr lang="ja-JP" altLang="en-US" sz="1800">
              <a:solidFill>
                <a:schemeClr val="dk1"/>
              </a:solidFill>
              <a:effectLst/>
              <a:latin typeface="Meiryo UI" panose="020B0604030504040204" pitchFamily="50" charset="-128"/>
              <a:ea typeface="Meiryo UI" panose="020B0604030504040204" pitchFamily="50" charset="-128"/>
              <a:cs typeface="+mn-cs"/>
            </a:rPr>
            <a:t>だけでですが、あえて</a:t>
          </a:r>
          <a:r>
            <a:rPr lang="en-US" altLang="ja-JP" sz="1800">
              <a:solidFill>
                <a:schemeClr val="dk1"/>
              </a:solidFill>
              <a:effectLst/>
              <a:latin typeface="Meiryo UI" panose="020B0604030504040204" pitchFamily="50" charset="-128"/>
              <a:ea typeface="Meiryo UI" panose="020B0604030504040204" pitchFamily="50" charset="-128"/>
              <a:cs typeface="+mn-cs"/>
            </a:rPr>
            <a:t>No.29(</a:t>
          </a:r>
          <a:r>
            <a:rPr lang="ja-JP" altLang="en-US" sz="1800">
              <a:solidFill>
                <a:schemeClr val="dk1"/>
              </a:solidFill>
              <a:effectLst/>
              <a:latin typeface="Meiryo UI" panose="020B0604030504040204" pitchFamily="50" charset="-128"/>
              <a:ea typeface="Meiryo UI" panose="020B0604030504040204" pitchFamily="50" charset="-128"/>
              <a:cs typeface="+mn-cs"/>
            </a:rPr>
            <a:t>機器</a:t>
          </a:r>
          <a:r>
            <a:rPr lang="en-US" altLang="ja-JP" sz="1800">
              <a:solidFill>
                <a:schemeClr val="dk1"/>
              </a:solidFill>
              <a:effectLst/>
              <a:latin typeface="Meiryo UI" panose="020B0604030504040204" pitchFamily="50" charset="-128"/>
              <a:ea typeface="Meiryo UI" panose="020B0604030504040204" pitchFamily="50" charset="-128"/>
              <a:cs typeface="+mn-cs"/>
            </a:rPr>
            <a:t>)</a:t>
          </a:r>
          <a:r>
            <a:rPr lang="ja-JP" altLang="en-US" sz="1800">
              <a:solidFill>
                <a:schemeClr val="dk1"/>
              </a:solidFill>
              <a:effectLst/>
              <a:latin typeface="Meiryo UI" panose="020B0604030504040204" pitchFamily="50" charset="-128"/>
              <a:ea typeface="Meiryo UI" panose="020B0604030504040204" pitchFamily="50" charset="-128"/>
              <a:cs typeface="+mn-cs"/>
            </a:rPr>
            <a:t>の一覧は対象にしないという見解が裏にあるのでしょうか</a:t>
          </a:r>
          <a:r>
            <a:rPr lang="ja-JP" altLang="en-US" sz="1800">
              <a:solidFill>
                <a:srgbClr val="FF0000"/>
              </a:solidFill>
              <a:effectLst/>
              <a:latin typeface="Meiryo UI" panose="020B0604030504040204" pitchFamily="50" charset="-128"/>
              <a:ea typeface="Meiryo UI" panose="020B0604030504040204" pitchFamily="50" charset="-128"/>
              <a:cs typeface="+mn-cs"/>
            </a:rPr>
            <a:t>？ → 機器より情報資産を重視しています</a:t>
          </a:r>
        </a:p>
      </xdr:txBody>
    </xdr:sp>
    <xdr:clientData/>
  </xdr:oneCellAnchor>
  <xdr:oneCellAnchor>
    <xdr:from>
      <xdr:col>3</xdr:col>
      <xdr:colOff>0</xdr:colOff>
      <xdr:row>75</xdr:row>
      <xdr:rowOff>0</xdr:rowOff>
    </xdr:from>
    <xdr:ext cx="5151663" cy="1345465"/>
    <xdr:sp macro="" textlink="">
      <xdr:nvSpPr>
        <xdr:cNvPr id="21" name="角丸四角形吹き出し 31" hidden="1">
          <a:extLst>
            <a:ext uri="{FF2B5EF4-FFF2-40B4-BE49-F238E27FC236}">
              <a16:creationId xmlns:a16="http://schemas.microsoft.com/office/drawing/2014/main" id="{00000000-0008-0000-0000-000015000000}"/>
            </a:ext>
          </a:extLst>
        </xdr:cNvPr>
        <xdr:cNvSpPr/>
      </xdr:nvSpPr>
      <xdr:spPr>
        <a:xfrm>
          <a:off x="3514725" y="189182375"/>
          <a:ext cx="5151663" cy="1345465"/>
        </a:xfrm>
        <a:prstGeom prst="wedgeRoundRectCallout">
          <a:avLst>
            <a:gd name="adj1" fmla="val 60442"/>
            <a:gd name="adj2" fmla="val -2843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800">
              <a:solidFill>
                <a:schemeClr val="dk1"/>
              </a:solidFill>
              <a:effectLst/>
              <a:latin typeface="Meiryo UI" panose="020B0604030504040204" pitchFamily="50" charset="-128"/>
              <a:ea typeface="Meiryo UI" panose="020B0604030504040204" pitchFamily="50" charset="-128"/>
              <a:cs typeface="+mn-cs"/>
            </a:rPr>
            <a:t>対象が</a:t>
          </a:r>
          <a:r>
            <a:rPr lang="en-US" altLang="ja-JP" sz="1800">
              <a:solidFill>
                <a:schemeClr val="dk1"/>
              </a:solidFill>
              <a:effectLst/>
              <a:latin typeface="Meiryo UI" panose="020B0604030504040204" pitchFamily="50" charset="-128"/>
              <a:ea typeface="Meiryo UI" panose="020B0604030504040204" pitchFamily="50" charset="-128"/>
              <a:cs typeface="+mn-cs"/>
            </a:rPr>
            <a:t>No.26(</a:t>
          </a:r>
          <a:r>
            <a:rPr lang="ja-JP" altLang="en-US" sz="1800">
              <a:solidFill>
                <a:schemeClr val="dk1"/>
              </a:solidFill>
              <a:effectLst/>
              <a:latin typeface="Meiryo UI" panose="020B0604030504040204" pitchFamily="50" charset="-128"/>
              <a:ea typeface="Meiryo UI" panose="020B0604030504040204" pitchFamily="50" charset="-128"/>
              <a:cs typeface="+mn-cs"/>
            </a:rPr>
            <a:t>情報</a:t>
          </a:r>
          <a:r>
            <a:rPr lang="en-US" altLang="ja-JP" sz="1800">
              <a:solidFill>
                <a:schemeClr val="dk1"/>
              </a:solidFill>
              <a:effectLst/>
              <a:latin typeface="Meiryo UI" panose="020B0604030504040204" pitchFamily="50" charset="-128"/>
              <a:ea typeface="Meiryo UI" panose="020B0604030504040204" pitchFamily="50" charset="-128"/>
              <a:cs typeface="+mn-cs"/>
            </a:rPr>
            <a:t>)</a:t>
          </a:r>
          <a:r>
            <a:rPr lang="ja-JP" altLang="en-US" sz="1800">
              <a:solidFill>
                <a:schemeClr val="dk1"/>
              </a:solidFill>
              <a:effectLst/>
              <a:latin typeface="Meiryo UI" panose="020B0604030504040204" pitchFamily="50" charset="-128"/>
              <a:ea typeface="Meiryo UI" panose="020B0604030504040204" pitchFamily="50" charset="-128"/>
              <a:cs typeface="+mn-cs"/>
            </a:rPr>
            <a:t>だけでですが、あえて</a:t>
          </a:r>
          <a:r>
            <a:rPr lang="en-US" altLang="ja-JP" sz="1800">
              <a:solidFill>
                <a:schemeClr val="dk1"/>
              </a:solidFill>
              <a:effectLst/>
              <a:latin typeface="Meiryo UI" panose="020B0604030504040204" pitchFamily="50" charset="-128"/>
              <a:ea typeface="Meiryo UI" panose="020B0604030504040204" pitchFamily="50" charset="-128"/>
              <a:cs typeface="+mn-cs"/>
            </a:rPr>
            <a:t>No.29(</a:t>
          </a:r>
          <a:r>
            <a:rPr lang="ja-JP" altLang="en-US" sz="1800">
              <a:solidFill>
                <a:schemeClr val="dk1"/>
              </a:solidFill>
              <a:effectLst/>
              <a:latin typeface="Meiryo UI" panose="020B0604030504040204" pitchFamily="50" charset="-128"/>
              <a:ea typeface="Meiryo UI" panose="020B0604030504040204" pitchFamily="50" charset="-128"/>
              <a:cs typeface="+mn-cs"/>
            </a:rPr>
            <a:t>機器</a:t>
          </a:r>
          <a:r>
            <a:rPr lang="en-US" altLang="ja-JP" sz="1800">
              <a:solidFill>
                <a:schemeClr val="dk1"/>
              </a:solidFill>
              <a:effectLst/>
              <a:latin typeface="Meiryo UI" panose="020B0604030504040204" pitchFamily="50" charset="-128"/>
              <a:ea typeface="Meiryo UI" panose="020B0604030504040204" pitchFamily="50" charset="-128"/>
              <a:cs typeface="+mn-cs"/>
            </a:rPr>
            <a:t>)</a:t>
          </a:r>
          <a:r>
            <a:rPr lang="ja-JP" altLang="en-US" sz="1800">
              <a:solidFill>
                <a:schemeClr val="dk1"/>
              </a:solidFill>
              <a:effectLst/>
              <a:latin typeface="Meiryo UI" panose="020B0604030504040204" pitchFamily="50" charset="-128"/>
              <a:ea typeface="Meiryo UI" panose="020B0604030504040204" pitchFamily="50" charset="-128"/>
              <a:cs typeface="+mn-cs"/>
            </a:rPr>
            <a:t>の一覧は対象にしないという見解が裏にあるのでしょうか</a:t>
          </a:r>
          <a:r>
            <a:rPr lang="ja-JP" altLang="en-US" sz="1800">
              <a:solidFill>
                <a:srgbClr val="FF0000"/>
              </a:solidFill>
              <a:effectLst/>
              <a:latin typeface="Meiryo UI" panose="020B0604030504040204" pitchFamily="50" charset="-128"/>
              <a:ea typeface="Meiryo UI" panose="020B0604030504040204" pitchFamily="50" charset="-128"/>
              <a:cs typeface="+mn-cs"/>
            </a:rPr>
            <a:t>？ → 機器より情報資産を重視しています</a:t>
          </a:r>
        </a:p>
      </xdr:txBody>
    </xdr:sp>
    <xdr:clientData/>
  </xdr:oneCellAnchor>
  <xdr:twoCellAnchor>
    <xdr:from>
      <xdr:col>4</xdr:col>
      <xdr:colOff>342598</xdr:colOff>
      <xdr:row>83</xdr:row>
      <xdr:rowOff>0</xdr:rowOff>
    </xdr:from>
    <xdr:to>
      <xdr:col>7</xdr:col>
      <xdr:colOff>3181815</xdr:colOff>
      <xdr:row>85</xdr:row>
      <xdr:rowOff>1045884</xdr:rowOff>
    </xdr:to>
    <xdr:sp macro="" textlink="">
      <xdr:nvSpPr>
        <xdr:cNvPr id="22" name="角丸四角形吹き出し 32" hidden="1">
          <a:extLst>
            <a:ext uri="{FF2B5EF4-FFF2-40B4-BE49-F238E27FC236}">
              <a16:creationId xmlns:a16="http://schemas.microsoft.com/office/drawing/2014/main" id="{00000000-0008-0000-0000-000016000000}"/>
            </a:ext>
          </a:extLst>
        </xdr:cNvPr>
        <xdr:cNvSpPr/>
      </xdr:nvSpPr>
      <xdr:spPr>
        <a:xfrm>
          <a:off x="8210248" y="213121284"/>
          <a:ext cx="9011417" cy="6247125"/>
        </a:xfrm>
        <a:prstGeom prst="wedgeRoundRectCallout">
          <a:avLst>
            <a:gd name="adj1" fmla="val 57645"/>
            <a:gd name="adj2" fmla="val 28719"/>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突然パートナー企業が表現されています。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パートナー企業の明確化が必要になると思います。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パートナー企業ではなく、取引先、委託先などの表現でいいと考えます。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effectLst/>
              <a:latin typeface="Meiryo UI" panose="020B0604030504040204" pitchFamily="50" charset="-128"/>
              <a:ea typeface="Meiryo UI" panose="020B0604030504040204" pitchFamily="50" charset="-128"/>
              <a:cs typeface="+mn-cs"/>
            </a:rPr>
            <a:t>改定案）</a:t>
          </a:r>
          <a:br>
            <a:rPr kumimoji="1" lang="en-US" altLang="ja-JP" sz="1600">
              <a:solidFill>
                <a:schemeClr val="dk1"/>
              </a:solidFill>
              <a:effectLst/>
              <a:latin typeface="Meiryo UI" panose="020B0604030504040204" pitchFamily="50" charset="-128"/>
              <a:ea typeface="Meiryo UI" panose="020B0604030504040204" pitchFamily="50" charset="-128"/>
              <a:cs typeface="+mn-cs"/>
            </a:rPr>
          </a:br>
          <a:r>
            <a:rPr kumimoji="1" lang="ja-JP" altLang="en-US" sz="1600">
              <a:solidFill>
                <a:schemeClr val="dk1"/>
              </a:solidFill>
              <a:effectLst/>
              <a:latin typeface="Meiryo UI" panose="020B0604030504040204" pitchFamily="50" charset="-128"/>
              <a:ea typeface="Meiryo UI" panose="020B0604030504040204" pitchFamily="50" charset="-128"/>
              <a:cs typeface="+mn-cs"/>
            </a:rPr>
            <a:t>外部情報システムの接続先と守秘義務契約を締結している</a:t>
          </a:r>
          <a:endParaRPr kumimoji="1" lang="en-US" altLang="ja-JP" sz="1600">
            <a:solidFill>
              <a:schemeClr val="dk1"/>
            </a:solidFill>
            <a:effectLst/>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effectLst/>
              <a:latin typeface="Meiryo UI" panose="020B0604030504040204" pitchFamily="50" charset="-128"/>
              <a:ea typeface="Meiryo UI" panose="020B0604030504040204" pitchFamily="50" charset="-128"/>
              <a:cs typeface="+mn-cs"/>
            </a:rPr>
            <a:t>→反映しました</a:t>
          </a:r>
          <a:endParaRPr kumimoji="1" lang="ja-JP" altLang="en-US" sz="1600">
            <a:solidFill>
              <a:srgbClr val="FF0000"/>
            </a:solidFill>
            <a:latin typeface="Meiryo UI" panose="020B0604030504040204" pitchFamily="50" charset="-128"/>
            <a:ea typeface="Meiryo UI" panose="020B0604030504040204" pitchFamily="50" charset="-128"/>
            <a:cs typeface="+mn-cs"/>
          </a:endParaRPr>
        </a:p>
      </xdr:txBody>
    </xdr:sp>
    <xdr:clientData/>
  </xdr:twoCellAnchor>
  <xdr:twoCellAnchor>
    <xdr:from>
      <xdr:col>4</xdr:col>
      <xdr:colOff>342598</xdr:colOff>
      <xdr:row>79</xdr:row>
      <xdr:rowOff>2218734</xdr:rowOff>
    </xdr:from>
    <xdr:to>
      <xdr:col>7</xdr:col>
      <xdr:colOff>3181815</xdr:colOff>
      <xdr:row>83</xdr:row>
      <xdr:rowOff>0</xdr:rowOff>
    </xdr:to>
    <xdr:sp macro="" textlink="">
      <xdr:nvSpPr>
        <xdr:cNvPr id="23" name="角丸四角形吹き出し 33" hidden="1">
          <a:extLst>
            <a:ext uri="{FF2B5EF4-FFF2-40B4-BE49-F238E27FC236}">
              <a16:creationId xmlns:a16="http://schemas.microsoft.com/office/drawing/2014/main" id="{00000000-0008-0000-0000-000017000000}"/>
            </a:ext>
          </a:extLst>
        </xdr:cNvPr>
        <xdr:cNvSpPr/>
      </xdr:nvSpPr>
      <xdr:spPr>
        <a:xfrm>
          <a:off x="8210248" y="203815359"/>
          <a:ext cx="9011417" cy="8790300"/>
        </a:xfrm>
        <a:prstGeom prst="wedgeRoundRectCallout">
          <a:avLst>
            <a:gd name="adj1" fmla="val 57645"/>
            <a:gd name="adj2" fmla="val 28719"/>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突然パートナー企業が表現されています。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パートナー企業の明確化が必要になると思います。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パートナー企業ではなく、取引先、委託先などの表現でいいと考えます。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effectLst/>
              <a:latin typeface="Meiryo UI" panose="020B0604030504040204" pitchFamily="50" charset="-128"/>
              <a:ea typeface="Meiryo UI" panose="020B0604030504040204" pitchFamily="50" charset="-128"/>
              <a:cs typeface="+mn-cs"/>
            </a:rPr>
            <a:t>改定案）</a:t>
          </a:r>
          <a:br>
            <a:rPr kumimoji="1" lang="en-US" altLang="ja-JP" sz="1600">
              <a:solidFill>
                <a:schemeClr val="dk1"/>
              </a:solidFill>
              <a:effectLst/>
              <a:latin typeface="Meiryo UI" panose="020B0604030504040204" pitchFamily="50" charset="-128"/>
              <a:ea typeface="Meiryo UI" panose="020B0604030504040204" pitchFamily="50" charset="-128"/>
              <a:cs typeface="+mn-cs"/>
            </a:rPr>
          </a:br>
          <a:r>
            <a:rPr kumimoji="1" lang="ja-JP" altLang="en-US" sz="1600">
              <a:solidFill>
                <a:schemeClr val="dk1"/>
              </a:solidFill>
              <a:effectLst/>
              <a:latin typeface="Meiryo UI" panose="020B0604030504040204" pitchFamily="50" charset="-128"/>
              <a:ea typeface="Meiryo UI" panose="020B0604030504040204" pitchFamily="50" charset="-128"/>
              <a:cs typeface="+mn-cs"/>
            </a:rPr>
            <a:t>外部情報システムの接続先と守秘義務契約を締結している</a:t>
          </a:r>
          <a:endParaRPr kumimoji="1" lang="en-US" altLang="ja-JP" sz="1600">
            <a:solidFill>
              <a:schemeClr val="dk1"/>
            </a:solidFill>
            <a:effectLst/>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effectLst/>
              <a:latin typeface="Meiryo UI" panose="020B0604030504040204" pitchFamily="50" charset="-128"/>
              <a:ea typeface="Meiryo UI" panose="020B0604030504040204" pitchFamily="50" charset="-128"/>
              <a:cs typeface="+mn-cs"/>
            </a:rPr>
            <a:t>→反映しました</a:t>
          </a:r>
          <a:endParaRPr kumimoji="1" lang="ja-JP" altLang="en-US" sz="1600">
            <a:solidFill>
              <a:srgbClr val="FF0000"/>
            </a:solidFill>
            <a:latin typeface="Meiryo UI" panose="020B0604030504040204" pitchFamily="50" charset="-128"/>
            <a:ea typeface="Meiryo UI" panose="020B0604030504040204" pitchFamily="50" charset="-128"/>
            <a:cs typeface="+mn-cs"/>
          </a:endParaRPr>
        </a:p>
      </xdr:txBody>
    </xdr:sp>
    <xdr:clientData/>
  </xdr:twoCellAnchor>
  <xdr:twoCellAnchor>
    <xdr:from>
      <xdr:col>7</xdr:col>
      <xdr:colOff>313769</xdr:colOff>
      <xdr:row>33</xdr:row>
      <xdr:rowOff>2904788</xdr:rowOff>
    </xdr:from>
    <xdr:to>
      <xdr:col>7</xdr:col>
      <xdr:colOff>3080068</xdr:colOff>
      <xdr:row>33</xdr:row>
      <xdr:rowOff>3957838</xdr:rowOff>
    </xdr:to>
    <xdr:sp macro="" textlink="">
      <xdr:nvSpPr>
        <xdr:cNvPr id="25" name="角丸四角形吹き出し 35" hidden="1">
          <a:extLst>
            <a:ext uri="{FF2B5EF4-FFF2-40B4-BE49-F238E27FC236}">
              <a16:creationId xmlns:a16="http://schemas.microsoft.com/office/drawing/2014/main" id="{00000000-0008-0000-0000-000019000000}"/>
            </a:ext>
          </a:extLst>
        </xdr:cNvPr>
        <xdr:cNvSpPr/>
      </xdr:nvSpPr>
      <xdr:spPr>
        <a:xfrm>
          <a:off x="14353619" y="66646088"/>
          <a:ext cx="2766299" cy="1053050"/>
        </a:xfrm>
        <a:prstGeom prst="wedgeRoundRectCallout">
          <a:avLst>
            <a:gd name="adj1" fmla="val -36213"/>
            <a:gd name="adj2" fmla="val 107203"/>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「特に」は不要ではないでしょうか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箇条書きなので相応しくない</a:t>
          </a:r>
          <a:r>
            <a:rPr kumimoji="1" lang="en-US" altLang="ja-JP" sz="1600">
              <a:solidFill>
                <a:schemeClr val="dk1"/>
              </a:solidFill>
              <a:latin typeface="Meiryo UI" panose="020B0604030504040204" pitchFamily="50" charset="-128"/>
              <a:ea typeface="Meiryo UI" panose="020B0604030504040204" pitchFamily="50" charset="-128"/>
              <a:cs typeface="+mn-cs"/>
            </a:rPr>
            <a:t>)</a:t>
          </a:r>
        </a:p>
        <a:p>
          <a:pPr marL="0" indent="0" algn="l">
            <a:lnSpc>
              <a:spcPts val="1700"/>
            </a:lnSpc>
          </a:pP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→反映しました</a:t>
          </a:r>
        </a:p>
      </xdr:txBody>
    </xdr:sp>
    <xdr:clientData/>
  </xdr:twoCellAnchor>
  <xdr:twoCellAnchor>
    <xdr:from>
      <xdr:col>7</xdr:col>
      <xdr:colOff>313769</xdr:colOff>
      <xdr:row>32</xdr:row>
      <xdr:rowOff>2904788</xdr:rowOff>
    </xdr:from>
    <xdr:to>
      <xdr:col>7</xdr:col>
      <xdr:colOff>3080068</xdr:colOff>
      <xdr:row>32</xdr:row>
      <xdr:rowOff>3957838</xdr:rowOff>
    </xdr:to>
    <xdr:sp macro="" textlink="">
      <xdr:nvSpPr>
        <xdr:cNvPr id="26" name="角丸四角形吹き出し 37" hidden="1">
          <a:extLst>
            <a:ext uri="{FF2B5EF4-FFF2-40B4-BE49-F238E27FC236}">
              <a16:creationId xmlns:a16="http://schemas.microsoft.com/office/drawing/2014/main" id="{00000000-0008-0000-0000-00001A000000}"/>
            </a:ext>
          </a:extLst>
        </xdr:cNvPr>
        <xdr:cNvSpPr/>
      </xdr:nvSpPr>
      <xdr:spPr>
        <a:xfrm>
          <a:off x="14353619" y="62683688"/>
          <a:ext cx="2766299" cy="1053050"/>
        </a:xfrm>
        <a:prstGeom prst="wedgeRoundRectCallout">
          <a:avLst>
            <a:gd name="adj1" fmla="val -36213"/>
            <a:gd name="adj2" fmla="val 107203"/>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「特に」は不要ではないでしょうか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箇条書きなので相応しくない</a:t>
          </a:r>
          <a:r>
            <a:rPr kumimoji="1" lang="en-US" altLang="ja-JP" sz="1600">
              <a:solidFill>
                <a:schemeClr val="dk1"/>
              </a:solidFill>
              <a:latin typeface="Meiryo UI" panose="020B0604030504040204" pitchFamily="50" charset="-128"/>
              <a:ea typeface="Meiryo UI" panose="020B0604030504040204" pitchFamily="50" charset="-128"/>
              <a:cs typeface="+mn-cs"/>
            </a:rPr>
            <a:t>)</a:t>
          </a:r>
        </a:p>
        <a:p>
          <a:pPr marL="0" indent="0" algn="l">
            <a:lnSpc>
              <a:spcPts val="1700"/>
            </a:lnSpc>
          </a:pP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→反映しました</a:t>
          </a:r>
        </a:p>
      </xdr:txBody>
    </xdr:sp>
    <xdr:clientData/>
  </xdr:twoCellAnchor>
  <xdr:twoCellAnchor>
    <xdr:from>
      <xdr:col>9</xdr:col>
      <xdr:colOff>241300</xdr:colOff>
      <xdr:row>17</xdr:row>
      <xdr:rowOff>932234</xdr:rowOff>
    </xdr:from>
    <xdr:to>
      <xdr:col>9</xdr:col>
      <xdr:colOff>5245100</xdr:colOff>
      <xdr:row>17</xdr:row>
      <xdr:rowOff>2946401</xdr:rowOff>
    </xdr:to>
    <xdr:sp macro="" textlink="">
      <xdr:nvSpPr>
        <xdr:cNvPr id="27" name="角丸四角形吹き出し 2" hidden="1">
          <a:extLst>
            <a:ext uri="{FF2B5EF4-FFF2-40B4-BE49-F238E27FC236}">
              <a16:creationId xmlns:a16="http://schemas.microsoft.com/office/drawing/2014/main" id="{00000000-0008-0000-0000-00001B000000}"/>
            </a:ext>
          </a:extLst>
        </xdr:cNvPr>
        <xdr:cNvSpPr/>
      </xdr:nvSpPr>
      <xdr:spPr>
        <a:xfrm>
          <a:off x="26301700" y="19906034"/>
          <a:ext cx="5003800" cy="2014167"/>
        </a:xfrm>
        <a:prstGeom prst="wedgeRoundRectCallout">
          <a:avLst>
            <a:gd name="adj1" fmla="val 6385"/>
            <a:gd name="adj2" fmla="val 72559"/>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lIns="36000" tIns="36000" rIns="36000" bIns="36000" rtlCol="0" anchor="t">
          <a:noAutofit/>
        </a:bodyPr>
        <a:lstStyle/>
        <a:p>
          <a:pPr marL="0" indent="0" algn="l">
            <a:lnSpc>
              <a:spcPts val="1700"/>
            </a:lnSpc>
          </a:pP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規則</a:t>
          </a: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にはスマートデバイス以外も対象となっていますので、利用申請はスマートデバイスに限定する必要はないと思います。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改定案）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社内の共通電子申請システムで、情報機器の利用申請を行えるようにしている</a:t>
          </a: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反映しました</a:t>
          </a:r>
        </a:p>
      </xdr:txBody>
    </xdr:sp>
    <xdr:clientData/>
  </xdr:twoCellAnchor>
  <xdr:oneCellAnchor>
    <xdr:from>
      <xdr:col>8</xdr:col>
      <xdr:colOff>0</xdr:colOff>
      <xdr:row>17</xdr:row>
      <xdr:rowOff>4620638</xdr:rowOff>
    </xdr:from>
    <xdr:ext cx="5261499" cy="1919776"/>
    <xdr:sp macro="" textlink="">
      <xdr:nvSpPr>
        <xdr:cNvPr id="28" name="角丸四角形吹き出し 5" hidden="1">
          <a:extLst>
            <a:ext uri="{FF2B5EF4-FFF2-40B4-BE49-F238E27FC236}">
              <a16:creationId xmlns:a16="http://schemas.microsoft.com/office/drawing/2014/main" id="{00000000-0008-0000-0000-00001C000000}"/>
            </a:ext>
          </a:extLst>
        </xdr:cNvPr>
        <xdr:cNvSpPr/>
      </xdr:nvSpPr>
      <xdr:spPr>
        <a:xfrm>
          <a:off x="20659725" y="23194388"/>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twoCellAnchor>
    <xdr:from>
      <xdr:col>8</xdr:col>
      <xdr:colOff>100149</xdr:colOff>
      <xdr:row>25</xdr:row>
      <xdr:rowOff>2029099</xdr:rowOff>
    </xdr:from>
    <xdr:to>
      <xdr:col>8</xdr:col>
      <xdr:colOff>5303521</xdr:colOff>
      <xdr:row>27</xdr:row>
      <xdr:rowOff>280141</xdr:rowOff>
    </xdr:to>
    <xdr:sp macro="" textlink="">
      <xdr:nvSpPr>
        <xdr:cNvPr id="29" name="角丸四角形吹き出し 6" hidden="1">
          <a:extLst>
            <a:ext uri="{FF2B5EF4-FFF2-40B4-BE49-F238E27FC236}">
              <a16:creationId xmlns:a16="http://schemas.microsoft.com/office/drawing/2014/main" id="{00000000-0008-0000-0000-00001D000000}"/>
            </a:ext>
          </a:extLst>
        </xdr:cNvPr>
        <xdr:cNvSpPr/>
      </xdr:nvSpPr>
      <xdr:spPr>
        <a:xfrm>
          <a:off x="20759874" y="42700849"/>
          <a:ext cx="5203372" cy="6413967"/>
        </a:xfrm>
        <a:prstGeom prst="wedgeRoundRectCallout">
          <a:avLst>
            <a:gd name="adj1" fmla="val -19153"/>
            <a:gd name="adj2" fmla="val 66052"/>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№７と同じ表現となっています。事故発生時の対応体制に平時との違いを意識させるとすれば、下記の記載のみとしては</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いかがでしょうか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・情報セキュリティ事件・事故の基準や体制・連絡ルートが</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明確化されていること</a:t>
          </a:r>
        </a:p>
      </xdr:txBody>
    </xdr:sp>
    <xdr:clientData/>
  </xdr:twoCellAnchor>
  <xdr:twoCellAnchor>
    <xdr:from>
      <xdr:col>8</xdr:col>
      <xdr:colOff>694871</xdr:colOff>
      <xdr:row>50</xdr:row>
      <xdr:rowOff>0</xdr:rowOff>
    </xdr:from>
    <xdr:to>
      <xdr:col>8</xdr:col>
      <xdr:colOff>3413323</xdr:colOff>
      <xdr:row>57</xdr:row>
      <xdr:rowOff>810638</xdr:rowOff>
    </xdr:to>
    <xdr:sp macro="" textlink="">
      <xdr:nvSpPr>
        <xdr:cNvPr id="30" name="角丸四角形吹き出し 8" hidden="1">
          <a:extLst>
            <a:ext uri="{FF2B5EF4-FFF2-40B4-BE49-F238E27FC236}">
              <a16:creationId xmlns:a16="http://schemas.microsoft.com/office/drawing/2014/main" id="{00000000-0008-0000-0000-00001E000000}"/>
            </a:ext>
          </a:extLst>
        </xdr:cNvPr>
        <xdr:cNvSpPr/>
      </xdr:nvSpPr>
      <xdr:spPr>
        <a:xfrm>
          <a:off x="21354596" y="109073043"/>
          <a:ext cx="2718452" cy="16448420"/>
        </a:xfrm>
        <a:prstGeom prst="wedgeRoundRectCallout">
          <a:avLst>
            <a:gd name="adj1" fmla="val -30286"/>
            <a:gd name="adj2" fmla="val 76956"/>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助詞が間違っていると思います。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effectLst/>
              <a:latin typeface="Meiryo UI" panose="020B0604030504040204" pitchFamily="50" charset="-128"/>
              <a:ea typeface="Meiryo UI" panose="020B0604030504040204" pitchFamily="50" charset="-128"/>
              <a:cs typeface="+mn-cs"/>
            </a:rPr>
            <a:t>の→を</a:t>
          </a:r>
          <a:br>
            <a:rPr kumimoji="1" lang="en-US" altLang="ja-JP" sz="1600">
              <a:solidFill>
                <a:schemeClr val="dk1"/>
              </a:solidFill>
              <a:effectLst/>
              <a:latin typeface="Meiryo UI" panose="020B0604030504040204" pitchFamily="50" charset="-128"/>
              <a:ea typeface="Meiryo UI" panose="020B0604030504040204" pitchFamily="50" charset="-128"/>
              <a:cs typeface="+mn-cs"/>
            </a:rPr>
          </a:br>
          <a:r>
            <a:rPr kumimoji="1" lang="ja-JP" altLang="en-US" sz="1600">
              <a:solidFill>
                <a:schemeClr val="dk1"/>
              </a:solidFill>
              <a:effectLst/>
              <a:latin typeface="Meiryo UI" panose="020B0604030504040204" pitchFamily="50" charset="-128"/>
              <a:ea typeface="Meiryo UI" panose="020B0604030504040204" pitchFamily="50" charset="-128"/>
              <a:cs typeface="+mn-cs"/>
            </a:rPr>
            <a:t>改定案）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機密情報を共有する際</a:t>
          </a: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rgbClr val="FF0000"/>
              </a:solidFill>
              <a:latin typeface="Meiryo UI" panose="020B0604030504040204" pitchFamily="50" charset="-128"/>
              <a:ea typeface="Meiryo UI" panose="020B0604030504040204" pitchFamily="50" charset="-128"/>
              <a:cs typeface="+mn-cs"/>
            </a:rPr>
            <a:t>反映</a:t>
          </a:r>
        </a:p>
      </xdr:txBody>
    </xdr:sp>
    <xdr:clientData/>
  </xdr:twoCellAnchor>
  <xdr:twoCellAnchor>
    <xdr:from>
      <xdr:col>9</xdr:col>
      <xdr:colOff>4343943</xdr:colOff>
      <xdr:row>58</xdr:row>
      <xdr:rowOff>1864469</xdr:rowOff>
    </xdr:from>
    <xdr:to>
      <xdr:col>18</xdr:col>
      <xdr:colOff>0</xdr:colOff>
      <xdr:row>60</xdr:row>
      <xdr:rowOff>793109</xdr:rowOff>
    </xdr:to>
    <xdr:sp macro="" textlink="">
      <xdr:nvSpPr>
        <xdr:cNvPr id="31" name="角丸四角形吹き出し 9" hidden="1">
          <a:extLst>
            <a:ext uri="{FF2B5EF4-FFF2-40B4-BE49-F238E27FC236}">
              <a16:creationId xmlns:a16="http://schemas.microsoft.com/office/drawing/2014/main" id="{00000000-0008-0000-0000-00001F000000}"/>
            </a:ext>
          </a:extLst>
        </xdr:cNvPr>
        <xdr:cNvSpPr/>
      </xdr:nvSpPr>
      <xdr:spPr>
        <a:xfrm>
          <a:off x="30404343" y="133804769"/>
          <a:ext cx="16839657" cy="3919740"/>
        </a:xfrm>
        <a:prstGeom prst="wedgeRoundRectCallout">
          <a:avLst>
            <a:gd name="adj1" fmla="val -55905"/>
            <a:gd name="adj2" fmla="val -29509"/>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保管場所がキャビネットを連想させ、入室を制限する為の</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施錠に読み取れない。</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管理ルールに紙面の機密文書の保管場所を定め、</a:t>
          </a: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　部屋の</a:t>
          </a: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不在時</a:t>
          </a: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施錠をすることを定めている</a:t>
          </a: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施錠の対象は様々ありうるため、明記せずとします</a:t>
          </a:r>
        </a:p>
      </xdr:txBody>
    </xdr:sp>
    <xdr:clientData/>
  </xdr:twoCellAnchor>
  <xdr:twoCellAnchor>
    <xdr:from>
      <xdr:col>9</xdr:col>
      <xdr:colOff>4014822</xdr:colOff>
      <xdr:row>105</xdr:row>
      <xdr:rowOff>1636872</xdr:rowOff>
    </xdr:from>
    <xdr:to>
      <xdr:col>18</xdr:col>
      <xdr:colOff>0</xdr:colOff>
      <xdr:row>122</xdr:row>
      <xdr:rowOff>197790</xdr:rowOff>
    </xdr:to>
    <xdr:sp macro="" textlink="">
      <xdr:nvSpPr>
        <xdr:cNvPr id="32" name="角丸四角形吹き出し 11" hidden="1">
          <a:extLst>
            <a:ext uri="{FF2B5EF4-FFF2-40B4-BE49-F238E27FC236}">
              <a16:creationId xmlns:a16="http://schemas.microsoft.com/office/drawing/2014/main" id="{00000000-0008-0000-0000-000020000000}"/>
            </a:ext>
          </a:extLst>
        </xdr:cNvPr>
        <xdr:cNvSpPr/>
      </xdr:nvSpPr>
      <xdr:spPr>
        <a:xfrm>
          <a:off x="30075222" y="278919147"/>
          <a:ext cx="17168778" cy="36565668"/>
        </a:xfrm>
        <a:prstGeom prst="wedgeRoundRectCallout">
          <a:avLst>
            <a:gd name="adj1" fmla="val -42036"/>
            <a:gd name="adj2" fmla="val 72917"/>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ポリシーは№１で対応方針の別名で利用しています。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また、ルール設定の例として具体的ではないとおもいます。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訂正案）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ユーザー</a:t>
          </a:r>
          <a:r>
            <a:rPr kumimoji="1" lang="en-US" altLang="ja-JP" sz="1600">
              <a:solidFill>
                <a:schemeClr val="dk1"/>
              </a:solidFill>
              <a:latin typeface="Meiryo UI" panose="020B0604030504040204" pitchFamily="50" charset="-128"/>
              <a:ea typeface="Meiryo UI" panose="020B0604030504040204" pitchFamily="50" charset="-128"/>
              <a:cs typeface="+mn-cs"/>
            </a:rPr>
            <a:t>ID</a:t>
          </a:r>
          <a:r>
            <a:rPr kumimoji="1" lang="ja-JP" altLang="en-US" sz="1600">
              <a:solidFill>
                <a:schemeClr val="dk1"/>
              </a:solidFill>
              <a:latin typeface="Meiryo UI" panose="020B0604030504040204" pitchFamily="50" charset="-128"/>
              <a:ea typeface="Meiryo UI" panose="020B0604030504040204" pitchFamily="50" charset="-128"/>
              <a:cs typeface="+mn-cs"/>
            </a:rPr>
            <a:t>の共有利用は原則禁止とする。やむを得ず共有する場合は、利用記録を残す。 </a:t>
          </a:r>
          <a:r>
            <a:rPr kumimoji="1" lang="ja-JP" altLang="en-US" sz="1600">
              <a:solidFill>
                <a:srgbClr val="FF0000"/>
              </a:solidFill>
              <a:latin typeface="Meiryo UI" panose="020B0604030504040204" pitchFamily="50" charset="-128"/>
              <a:ea typeface="Meiryo UI" panose="020B0604030504040204" pitchFamily="50" charset="-128"/>
              <a:cs typeface="+mn-cs"/>
            </a:rPr>
            <a:t>反映</a:t>
          </a:r>
        </a:p>
      </xdr:txBody>
    </xdr:sp>
    <xdr:clientData/>
  </xdr:twoCellAnchor>
  <xdr:twoCellAnchor>
    <xdr:from>
      <xdr:col>9</xdr:col>
      <xdr:colOff>4364522</xdr:colOff>
      <xdr:row>157</xdr:row>
      <xdr:rowOff>2996258</xdr:rowOff>
    </xdr:from>
    <xdr:to>
      <xdr:col>18</xdr:col>
      <xdr:colOff>0</xdr:colOff>
      <xdr:row>158</xdr:row>
      <xdr:rowOff>1580108</xdr:rowOff>
    </xdr:to>
    <xdr:sp macro="" textlink="">
      <xdr:nvSpPr>
        <xdr:cNvPr id="33" name="角丸四角形吹き出し 12" hidden="1">
          <a:extLst>
            <a:ext uri="{FF2B5EF4-FFF2-40B4-BE49-F238E27FC236}">
              <a16:creationId xmlns:a16="http://schemas.microsoft.com/office/drawing/2014/main" id="{00000000-0008-0000-0000-000021000000}"/>
            </a:ext>
          </a:extLst>
        </xdr:cNvPr>
        <xdr:cNvSpPr/>
      </xdr:nvSpPr>
      <xdr:spPr>
        <a:xfrm>
          <a:off x="30424922" y="406418108"/>
          <a:ext cx="16819078" cy="1584225"/>
        </a:xfrm>
        <a:prstGeom prst="wedgeRoundRectCallout">
          <a:avLst>
            <a:gd name="adj1" fmla="val -32293"/>
            <a:gd name="adj2" fmla="val 65612"/>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サイバー攻撃による被害では</a:t>
          </a: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そば</a:t>
          </a: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でも良いと思いますが、</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火災、水害では保管場所として適さないと思います。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最適な方法と思われぬように削除、または次のようてに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訂正してはいかがでしょうか。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訂正案）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・障害に備えて、</a:t>
          </a:r>
          <a:r>
            <a:rPr kumimoji="1" lang="ja-JP" altLang="ja-JP" sz="1600">
              <a:solidFill>
                <a:schemeClr val="dk1"/>
              </a:solidFill>
              <a:effectLst/>
              <a:latin typeface="Meiryo UI" panose="020B0604030504040204" pitchFamily="50" charset="-128"/>
              <a:ea typeface="Meiryo UI" panose="020B0604030504040204" pitchFamily="50" charset="-128"/>
              <a:cs typeface="+mn-cs"/>
            </a:rPr>
            <a:t>復元手順書を</a:t>
          </a:r>
          <a:r>
            <a:rPr kumimoji="1" lang="ja-JP" altLang="en-US" sz="1600">
              <a:solidFill>
                <a:schemeClr val="dk1"/>
              </a:solidFill>
              <a:latin typeface="Meiryo UI" panose="020B0604030504040204" pitchFamily="50" charset="-128"/>
              <a:ea typeface="Meiryo UI" panose="020B0604030504040204" pitchFamily="50" charset="-128"/>
              <a:cs typeface="+mn-cs"/>
            </a:rPr>
            <a:t>紙面ですぐに利用できる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場所に保管する　 </a:t>
          </a:r>
          <a:r>
            <a:rPr kumimoji="1" lang="ja-JP" altLang="en-US" sz="1600">
              <a:solidFill>
                <a:srgbClr val="FF0000"/>
              </a:solidFill>
              <a:latin typeface="Meiryo UI" panose="020B0604030504040204" pitchFamily="50" charset="-128"/>
              <a:ea typeface="Meiryo UI" panose="020B0604030504040204" pitchFamily="50" charset="-128"/>
              <a:cs typeface="+mn-cs"/>
            </a:rPr>
            <a:t>→ 反映しました</a:t>
          </a:r>
        </a:p>
      </xdr:txBody>
    </xdr:sp>
    <xdr:clientData/>
  </xdr:twoCellAnchor>
  <xdr:twoCellAnchor>
    <xdr:from>
      <xdr:col>9</xdr:col>
      <xdr:colOff>616054</xdr:colOff>
      <xdr:row>162</xdr:row>
      <xdr:rowOff>2874384</xdr:rowOff>
    </xdr:from>
    <xdr:to>
      <xdr:col>18</xdr:col>
      <xdr:colOff>0</xdr:colOff>
      <xdr:row>163</xdr:row>
      <xdr:rowOff>225317</xdr:rowOff>
    </xdr:to>
    <xdr:sp macro="" textlink="">
      <xdr:nvSpPr>
        <xdr:cNvPr id="34" name="角丸四角形吹き出し 13" hidden="1">
          <a:extLst>
            <a:ext uri="{FF2B5EF4-FFF2-40B4-BE49-F238E27FC236}">
              <a16:creationId xmlns:a16="http://schemas.microsoft.com/office/drawing/2014/main" id="{00000000-0008-0000-0000-000022000000}"/>
            </a:ext>
          </a:extLst>
        </xdr:cNvPr>
        <xdr:cNvSpPr/>
      </xdr:nvSpPr>
      <xdr:spPr>
        <a:xfrm>
          <a:off x="26676454" y="416849934"/>
          <a:ext cx="20567546" cy="227483"/>
        </a:xfrm>
        <a:prstGeom prst="wedgeRoundRectCallout">
          <a:avLst>
            <a:gd name="adj1" fmla="val -27225"/>
            <a:gd name="adj2" fmla="val -93664"/>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”部給”は一般的な用語でしょうか。→</a:t>
          </a:r>
          <a:r>
            <a:rPr kumimoji="1" lang="ja-JP" altLang="en-US" sz="1600">
              <a:solidFill>
                <a:srgbClr val="FF0000"/>
              </a:solidFill>
              <a:latin typeface="Meiryo UI" panose="020B0604030504040204" pitchFamily="50" charset="-128"/>
              <a:ea typeface="Meiryo UI" panose="020B0604030504040204" pitchFamily="50" charset="-128"/>
              <a:cs typeface="+mn-cs"/>
            </a:rPr>
            <a:t>供給に修正</a:t>
          </a:r>
          <a:br>
            <a:rPr kumimoji="1" lang="en-US" altLang="ja-JP" sz="1600">
              <a:solidFill>
                <a:srgbClr val="FF0000"/>
              </a:solidFill>
              <a:latin typeface="Meiryo UI" panose="020B0604030504040204" pitchFamily="50" charset="-128"/>
              <a:ea typeface="Meiryo UI" panose="020B0604030504040204" pitchFamily="50" charset="-128"/>
              <a:cs typeface="+mn-cs"/>
            </a:rPr>
          </a:br>
          <a:endParaRPr kumimoji="1" lang="ja-JP" altLang="en-US" sz="1600">
            <a:solidFill>
              <a:srgbClr val="FF0000"/>
            </a:solidFill>
            <a:latin typeface="Meiryo UI" panose="020B0604030504040204" pitchFamily="50" charset="-128"/>
            <a:ea typeface="Meiryo UI" panose="020B0604030504040204" pitchFamily="50" charset="-128"/>
            <a:cs typeface="+mn-cs"/>
          </a:endParaRPr>
        </a:p>
      </xdr:txBody>
    </xdr:sp>
    <xdr:clientData/>
  </xdr:twoCellAnchor>
  <xdr:twoCellAnchor>
    <xdr:from>
      <xdr:col>8</xdr:col>
      <xdr:colOff>2958512</xdr:colOff>
      <xdr:row>78</xdr:row>
      <xdr:rowOff>1291284</xdr:rowOff>
    </xdr:from>
    <xdr:to>
      <xdr:col>9</xdr:col>
      <xdr:colOff>2815752</xdr:colOff>
      <xdr:row>83</xdr:row>
      <xdr:rowOff>0</xdr:rowOff>
    </xdr:to>
    <xdr:sp macro="" textlink="">
      <xdr:nvSpPr>
        <xdr:cNvPr id="35" name="角丸四角形吹き出し 15" hidden="1">
          <a:extLst>
            <a:ext uri="{FF2B5EF4-FFF2-40B4-BE49-F238E27FC236}">
              <a16:creationId xmlns:a16="http://schemas.microsoft.com/office/drawing/2014/main" id="{00000000-0008-0000-0000-000023000000}"/>
            </a:ext>
          </a:extLst>
        </xdr:cNvPr>
        <xdr:cNvSpPr/>
      </xdr:nvSpPr>
      <xdr:spPr>
        <a:xfrm>
          <a:off x="23618237" y="200144709"/>
          <a:ext cx="5257915" cy="12030348"/>
        </a:xfrm>
        <a:prstGeom prst="wedgeRoundRectCallout">
          <a:avLst>
            <a:gd name="adj1" fmla="val -34002"/>
            <a:gd name="adj2" fmla="val 62582"/>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a:t>
          </a:r>
          <a:r>
            <a:rPr kumimoji="1" lang="en-US" altLang="ja-JP" sz="1600">
              <a:solidFill>
                <a:schemeClr val="dk1"/>
              </a:solidFill>
              <a:latin typeface="Meiryo UI" panose="020B0604030504040204" pitchFamily="50" charset="-128"/>
              <a:ea typeface="Meiryo UI" panose="020B0604030504040204" pitchFamily="50" charset="-128"/>
              <a:cs typeface="+mn-cs"/>
            </a:rPr>
            <a:t>31</a:t>
          </a:r>
          <a:r>
            <a:rPr kumimoji="1" lang="ja-JP" altLang="en-US" sz="1600">
              <a:solidFill>
                <a:schemeClr val="dk1"/>
              </a:solidFill>
              <a:latin typeface="Meiryo UI" panose="020B0604030504040204" pitchFamily="50" charset="-128"/>
              <a:ea typeface="Meiryo UI" panose="020B0604030504040204" pitchFamily="50" charset="-128"/>
              <a:cs typeface="+mn-cs"/>
            </a:rPr>
            <a:t>にて重要な情報資産の特定の例が削除された為、</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重要な情報資産が不明確な状態となっています。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・重要な情報資産（例えば、</a:t>
          </a:r>
          <a:r>
            <a:rPr kumimoji="1" lang="en-US" altLang="ja-JP" sz="1600">
              <a:solidFill>
                <a:schemeClr val="dk1"/>
              </a:solidFill>
              <a:latin typeface="Meiryo UI" panose="020B0604030504040204" pitchFamily="50" charset="-128"/>
              <a:ea typeface="Meiryo UI" panose="020B0604030504040204" pitchFamily="50" charset="-128"/>
              <a:cs typeface="+mn-cs"/>
            </a:rPr>
            <a:t>No25</a:t>
          </a:r>
          <a:r>
            <a:rPr kumimoji="1" lang="ja-JP" altLang="en-US" sz="1600">
              <a:solidFill>
                <a:schemeClr val="dk1"/>
              </a:solidFill>
              <a:latin typeface="Meiryo UI" panose="020B0604030504040204" pitchFamily="50" charset="-128"/>
              <a:ea typeface="Meiryo UI" panose="020B0604030504040204" pitchFamily="50" charset="-128"/>
              <a:cs typeface="+mn-cs"/>
            </a:rPr>
            <a:t>で定められた機密レベルが高い情報資産　など）を共有する取引先</a:t>
          </a:r>
          <a:r>
            <a:rPr kumimoji="1" lang="ja-JP" altLang="en-US" sz="1600">
              <a:solidFill>
                <a:srgbClr val="FF0000"/>
              </a:solidFill>
              <a:latin typeface="Meiryo UI" panose="020B0604030504040204" pitchFamily="50" charset="-128"/>
              <a:ea typeface="Meiryo UI" panose="020B0604030504040204" pitchFamily="50" charset="-128"/>
              <a:cs typeface="+mn-cs"/>
            </a:rPr>
            <a:t> →反映しました</a:t>
          </a:r>
        </a:p>
      </xdr:txBody>
    </xdr:sp>
    <xdr:clientData/>
  </xdr:twoCellAnchor>
  <xdr:twoCellAnchor>
    <xdr:from>
      <xdr:col>9</xdr:col>
      <xdr:colOff>3132375</xdr:colOff>
      <xdr:row>92</xdr:row>
      <xdr:rowOff>3221160</xdr:rowOff>
    </xdr:from>
    <xdr:to>
      <xdr:col>18</xdr:col>
      <xdr:colOff>0</xdr:colOff>
      <xdr:row>92</xdr:row>
      <xdr:rowOff>4297047</xdr:rowOff>
    </xdr:to>
    <xdr:sp macro="" textlink="">
      <xdr:nvSpPr>
        <xdr:cNvPr id="36" name="角丸四角形吹き出し 18" hidden="1">
          <a:extLst>
            <a:ext uri="{FF2B5EF4-FFF2-40B4-BE49-F238E27FC236}">
              <a16:creationId xmlns:a16="http://schemas.microsoft.com/office/drawing/2014/main" id="{00000000-0008-0000-0000-000024000000}"/>
            </a:ext>
          </a:extLst>
        </xdr:cNvPr>
        <xdr:cNvSpPr/>
      </xdr:nvSpPr>
      <xdr:spPr>
        <a:xfrm>
          <a:off x="29192775" y="240898485"/>
          <a:ext cx="18051225" cy="752037"/>
        </a:xfrm>
        <a:prstGeom prst="wedgeRoundRectCallout">
          <a:avLst>
            <a:gd name="adj1" fmla="val -43393"/>
            <a:gd name="adj2" fmla="val -95436"/>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ルール例に、ウイルス感染防止対策ソフトウェアの導入を具体的に記載してはどうでしょうか。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en-US" altLang="ja-JP" sz="1600">
              <a:solidFill>
                <a:schemeClr val="dk1"/>
              </a:solidFill>
              <a:latin typeface="Meiryo UI" panose="020B0604030504040204" pitchFamily="50" charset="-128"/>
              <a:ea typeface="Meiryo UI" panose="020B0604030504040204" pitchFamily="50" charset="-128"/>
              <a:cs typeface="+mn-cs"/>
            </a:rPr>
            <a:t>NW</a:t>
          </a:r>
          <a:r>
            <a:rPr kumimoji="1" lang="ja-JP" altLang="en-US" sz="1600">
              <a:solidFill>
                <a:schemeClr val="dk1"/>
              </a:solidFill>
              <a:latin typeface="Meiryo UI" panose="020B0604030504040204" pitchFamily="50" charset="-128"/>
              <a:ea typeface="Meiryo UI" panose="020B0604030504040204" pitchFamily="50" charset="-128"/>
              <a:cs typeface="+mn-cs"/>
            </a:rPr>
            <a:t>接続におけるウイルス感染は大規模感染につながるリスクが高いので、接続条件としては必要と考えます </a:t>
          </a:r>
          <a:r>
            <a:rPr kumimoji="1" lang="ja-JP" altLang="en-US" sz="1600">
              <a:solidFill>
                <a:srgbClr val="FF0000"/>
              </a:solidFill>
              <a:latin typeface="Meiryo UI" panose="020B0604030504040204" pitchFamily="50" charset="-128"/>
              <a:ea typeface="Meiryo UI" panose="020B0604030504040204" pitchFamily="50" charset="-128"/>
              <a:cs typeface="+mn-cs"/>
            </a:rPr>
            <a:t>反映</a:t>
          </a:r>
          <a:endParaRPr kumimoji="1" lang="en-US" altLang="ja-JP" sz="1600">
            <a:solidFill>
              <a:srgbClr val="FF0000"/>
            </a:solidFill>
            <a:latin typeface="Meiryo UI" panose="020B0604030504040204" pitchFamily="50" charset="-128"/>
            <a:ea typeface="Meiryo UI" panose="020B0604030504040204" pitchFamily="50" charset="-128"/>
            <a:cs typeface="+mn-cs"/>
          </a:endParaRPr>
        </a:p>
      </xdr:txBody>
    </xdr:sp>
    <xdr:clientData/>
  </xdr:twoCellAnchor>
  <xdr:oneCellAnchor>
    <xdr:from>
      <xdr:col>9</xdr:col>
      <xdr:colOff>4909937</xdr:colOff>
      <xdr:row>65</xdr:row>
      <xdr:rowOff>512706</xdr:rowOff>
    </xdr:from>
    <xdr:ext cx="8056788" cy="4015132"/>
    <xdr:sp macro="" textlink="">
      <xdr:nvSpPr>
        <xdr:cNvPr id="37" name="角丸四角形吹き出し 21" hidden="1">
          <a:extLst>
            <a:ext uri="{FF2B5EF4-FFF2-40B4-BE49-F238E27FC236}">
              <a16:creationId xmlns:a16="http://schemas.microsoft.com/office/drawing/2014/main" id="{00000000-0008-0000-0000-000025000000}"/>
            </a:ext>
          </a:extLst>
        </xdr:cNvPr>
        <xdr:cNvSpPr/>
      </xdr:nvSpPr>
      <xdr:spPr>
        <a:xfrm>
          <a:off x="30970337" y="149378931"/>
          <a:ext cx="8056788" cy="4015132"/>
        </a:xfrm>
        <a:prstGeom prst="wedgeRoundRectCallout">
          <a:avLst>
            <a:gd name="adj1" fmla="val -68413"/>
            <a:gd name="adj2" fmla="val -1261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400">
              <a:solidFill>
                <a:schemeClr val="dk1"/>
              </a:solidFill>
              <a:effectLst/>
              <a:latin typeface="Meiryo UI" panose="020B0604030504040204" pitchFamily="50" charset="-128"/>
              <a:ea typeface="Meiryo UI" panose="020B0604030504040204" pitchFamily="50" charset="-128"/>
              <a:cs typeface="+mn-cs"/>
            </a:rPr>
            <a:t>質問</a:t>
          </a:r>
        </a:p>
        <a:p>
          <a:r>
            <a:rPr lang="ja-JP" altLang="en-US" sz="1400">
              <a:solidFill>
                <a:schemeClr val="dk1"/>
              </a:solidFill>
              <a:effectLst/>
              <a:latin typeface="Meiryo UI" panose="020B0604030504040204" pitchFamily="50" charset="-128"/>
              <a:ea typeface="Meiryo UI" panose="020B0604030504040204" pitchFamily="50" charset="-128"/>
              <a:cs typeface="+mn-cs"/>
            </a:rPr>
            <a:t>達成基準の成熟度レベル差がありますが、これはトライアル版作成当初、情報と機器をあえて分けている理由が、「データ」と「モノ」と異なる分類になっており、それぞれ成熟度を上げる難易度が違うという理由でそれぞれの達成条件を変えているとも解釈できますが、それぞれの達成基準と他社事例の揺らぎについて、以下、解釈があっているか確認させてください</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25</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に定義した管理ルールの順守状況の点検を行っていること。←管理ルールの実践状況の自己審査や第三者監査を求めるような基準となっています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少なくとも自己検証を求めています</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点検の例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管理ルールの遵守状況を確認するチェックリストを作成し、</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 チェックリストにより点検し、不備・違反があれば是正を行っている。</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・・・「何を」が記載されている</a:t>
          </a:r>
        </a:p>
      </xdr:txBody>
    </xdr:sp>
    <xdr:clientData/>
  </xdr:oneCellAnchor>
  <xdr:oneCellAnchor>
    <xdr:from>
      <xdr:col>9</xdr:col>
      <xdr:colOff>558891</xdr:colOff>
      <xdr:row>68</xdr:row>
      <xdr:rowOff>0</xdr:rowOff>
    </xdr:from>
    <xdr:ext cx="10579844" cy="4021915"/>
    <xdr:sp macro="" textlink="">
      <xdr:nvSpPr>
        <xdr:cNvPr id="38" name="角丸四角形吹き出し 22" hidden="1">
          <a:extLst>
            <a:ext uri="{FF2B5EF4-FFF2-40B4-BE49-F238E27FC236}">
              <a16:creationId xmlns:a16="http://schemas.microsoft.com/office/drawing/2014/main" id="{00000000-0008-0000-0000-000026000000}"/>
            </a:ext>
          </a:extLst>
        </xdr:cNvPr>
        <xdr:cNvSpPr/>
      </xdr:nvSpPr>
      <xdr:spPr>
        <a:xfrm>
          <a:off x="26619291" y="161558995"/>
          <a:ext cx="10579844" cy="4021915"/>
        </a:xfrm>
        <a:prstGeom prst="wedgeRoundRectCallout">
          <a:avLst>
            <a:gd name="adj1" fmla="val -31912"/>
            <a:gd name="adj2" fmla="val 64796"/>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28</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に定義した管理ルールにそって管理を実施すること。← 管理ルールを実践してればよい基準となっています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 管理のレベルは明示しない（できない）との考えです</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管理の例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回／年で実施し、発見された不備の是正などを実施</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・・・「何を」をあえて記載しない</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機器の管理レベル・ルールは個社で違うため詳細まで求めない</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 </a:t>
          </a:r>
          <a:r>
            <a:rPr lang="ja-JP" altLang="en-US" sz="1400">
              <a:solidFill>
                <a:srgbClr val="FF0000"/>
              </a:solidFill>
              <a:effectLst/>
              <a:latin typeface="Meiryo UI" panose="020B0604030504040204" pitchFamily="50" charset="-128"/>
              <a:ea typeface="Meiryo UI" panose="020B0604030504040204" pitchFamily="50" charset="-128"/>
              <a:cs typeface="+mn-cs"/>
            </a:rPr>
            <a:t>→はい</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ja-JP" altLang="en-US" sz="1400">
              <a:solidFill>
                <a:schemeClr val="dk1"/>
              </a:solidFill>
              <a:effectLst/>
              <a:latin typeface="Meiryo UI" panose="020B0604030504040204" pitchFamily="50" charset="-128"/>
              <a:ea typeface="Meiryo UI" panose="020B0604030504040204" pitchFamily="50" charset="-128"/>
              <a:cs typeface="+mn-cs"/>
            </a:rPr>
            <a:t>タイトルを</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管理の例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を</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管理ルールの維持例</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に変更し、</a:t>
          </a:r>
        </a:p>
        <a:p>
          <a:r>
            <a:rPr lang="en-US" altLang="ja-JP" sz="1400">
              <a:solidFill>
                <a:schemeClr val="dk1"/>
              </a:solidFill>
              <a:effectLst/>
              <a:latin typeface="Meiryo UI" panose="020B0604030504040204" pitchFamily="50" charset="-128"/>
              <a:ea typeface="Meiryo UI" panose="020B0604030504040204" pitchFamily="50" charset="-128"/>
              <a:cs typeface="+mn-cs"/>
            </a:rPr>
            <a:t>No.27</a:t>
          </a:r>
          <a:r>
            <a:rPr lang="ja-JP" altLang="en-US" sz="1400">
              <a:solidFill>
                <a:schemeClr val="dk1"/>
              </a:solidFill>
              <a:effectLst/>
              <a:latin typeface="Meiryo UI" panose="020B0604030504040204" pitchFamily="50" charset="-128"/>
              <a:ea typeface="Meiryo UI" panose="020B0604030504040204" pitchFamily="50" charset="-128"/>
              <a:cs typeface="+mn-cs"/>
            </a:rPr>
            <a:t>の情報資産</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情報</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と同様に「何を」実施するか記載したほうが例としては分かりやすいと思います </a:t>
          </a:r>
          <a:r>
            <a:rPr lang="ja-JP" altLang="en-US" sz="1400">
              <a:solidFill>
                <a:srgbClr val="FF0000"/>
              </a:solidFill>
              <a:effectLst/>
              <a:latin typeface="Meiryo UI" panose="020B0604030504040204" pitchFamily="50" charset="-128"/>
              <a:ea typeface="Meiryo UI" panose="020B0604030504040204" pitchFamily="50" charset="-128"/>
              <a:cs typeface="+mn-cs"/>
            </a:rPr>
            <a:t>→目的語を「管理ルールに沿った管理状況の確認を」として反映しました</a:t>
          </a:r>
        </a:p>
        <a:p>
          <a:r>
            <a:rPr lang="ja-JP" altLang="en-US" sz="1400">
              <a:solidFill>
                <a:schemeClr val="dk1"/>
              </a:solidFill>
              <a:effectLst/>
              <a:latin typeface="Meiryo UI" panose="020B0604030504040204" pitchFamily="50" charset="-128"/>
              <a:ea typeface="Meiryo UI" panose="020B0604030504040204" pitchFamily="50" charset="-128"/>
              <a:cs typeface="+mn-cs"/>
            </a:rPr>
            <a:t>たとえば「管理ルールが有効に機能しているか点検</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棚卸・監査</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を</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年で実施する」に変更する </a:t>
          </a:r>
          <a:r>
            <a:rPr lang="ja-JP" altLang="en-US" sz="1400">
              <a:solidFill>
                <a:srgbClr val="FF0000"/>
              </a:solidFill>
              <a:effectLst/>
              <a:latin typeface="Meiryo UI" panose="020B0604030504040204" pitchFamily="50" charset="-128"/>
              <a:ea typeface="Meiryo UI" panose="020B0604030504040204" pitchFamily="50" charset="-128"/>
              <a:cs typeface="+mn-cs"/>
            </a:rPr>
            <a:t>→管理ルールの有効性、よりは、管理ルールの対象物の状況確認を実施する方が有効と考えました</a:t>
          </a:r>
        </a:p>
        <a:p>
          <a:r>
            <a:rPr lang="ja-JP" altLang="en-US" sz="1400">
              <a:solidFill>
                <a:schemeClr val="dk1"/>
              </a:solidFill>
              <a:effectLst/>
              <a:latin typeface="Meiryo UI" panose="020B0604030504040204" pitchFamily="50" charset="-128"/>
              <a:ea typeface="Meiryo UI" panose="020B0604030504040204" pitchFamily="50" charset="-128"/>
              <a:cs typeface="+mn-cs"/>
            </a:rPr>
            <a:t>もともとは、</a:t>
          </a:r>
        </a:p>
        <a:p>
          <a:r>
            <a:rPr lang="ja-JP" altLang="en-US" sz="1400">
              <a:solidFill>
                <a:schemeClr val="dk1"/>
              </a:solidFill>
              <a:effectLst/>
              <a:latin typeface="Meiryo UI" panose="020B0604030504040204" pitchFamily="50" charset="-128"/>
              <a:ea typeface="Meiryo UI" panose="020B0604030504040204" pitchFamily="50" charset="-128"/>
              <a:cs typeface="+mn-cs"/>
            </a:rPr>
            <a:t>・ 情報資産（機器）の棚卸・リスクアセスメント・管理策適用、監査、改善、を年次サイクルで実施</a:t>
          </a:r>
        </a:p>
        <a:p>
          <a:r>
            <a:rPr lang="ja-JP" altLang="en-US" sz="1400">
              <a:solidFill>
                <a:schemeClr val="dk1"/>
              </a:solidFill>
              <a:effectLst/>
              <a:latin typeface="Meiryo UI" panose="020B0604030504040204" pitchFamily="50" charset="-128"/>
              <a:ea typeface="Meiryo UI" panose="020B0604030504040204" pitchFamily="50" charset="-128"/>
              <a:cs typeface="+mn-cs"/>
            </a:rPr>
            <a:t>でしたが、レベルアップ事例に記載されることになっています</a:t>
          </a:r>
        </a:p>
      </xdr:txBody>
    </xdr:sp>
    <xdr:clientData/>
  </xdr:oneCellAnchor>
  <xdr:oneCellAnchor>
    <xdr:from>
      <xdr:col>8</xdr:col>
      <xdr:colOff>0</xdr:colOff>
      <xdr:row>18</xdr:row>
      <xdr:rowOff>0</xdr:rowOff>
    </xdr:from>
    <xdr:ext cx="5261499" cy="1919776"/>
    <xdr:sp macro="" textlink="">
      <xdr:nvSpPr>
        <xdr:cNvPr id="39" name="角丸四角形吹き出し 28" hidden="1">
          <a:extLst>
            <a:ext uri="{FF2B5EF4-FFF2-40B4-BE49-F238E27FC236}">
              <a16:creationId xmlns:a16="http://schemas.microsoft.com/office/drawing/2014/main" id="{00000000-0008-0000-0000-000027000000}"/>
            </a:ext>
          </a:extLst>
        </xdr:cNvPr>
        <xdr:cNvSpPr/>
      </xdr:nvSpPr>
      <xdr:spPr>
        <a:xfrm>
          <a:off x="20659725" y="23708738"/>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twoCellAnchor>
    <xdr:from>
      <xdr:col>9</xdr:col>
      <xdr:colOff>3132375</xdr:colOff>
      <xdr:row>88</xdr:row>
      <xdr:rowOff>3221160</xdr:rowOff>
    </xdr:from>
    <xdr:to>
      <xdr:col>18</xdr:col>
      <xdr:colOff>0</xdr:colOff>
      <xdr:row>88</xdr:row>
      <xdr:rowOff>4297047</xdr:rowOff>
    </xdr:to>
    <xdr:sp macro="" textlink="">
      <xdr:nvSpPr>
        <xdr:cNvPr id="40" name="角丸四角形吹き出し 36" hidden="1">
          <a:extLst>
            <a:ext uri="{FF2B5EF4-FFF2-40B4-BE49-F238E27FC236}">
              <a16:creationId xmlns:a16="http://schemas.microsoft.com/office/drawing/2014/main" id="{00000000-0008-0000-0000-000028000000}"/>
            </a:ext>
          </a:extLst>
        </xdr:cNvPr>
        <xdr:cNvSpPr/>
      </xdr:nvSpPr>
      <xdr:spPr>
        <a:xfrm>
          <a:off x="29192775" y="229725660"/>
          <a:ext cx="18051225" cy="1075887"/>
        </a:xfrm>
        <a:prstGeom prst="wedgeRoundRectCallout">
          <a:avLst>
            <a:gd name="adj1" fmla="val -43393"/>
            <a:gd name="adj2" fmla="val -95436"/>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ルール例に、ウイルス感染防止対策ソフトウェアの導入を具体的に記載してはどうでしょうか。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en-US" altLang="ja-JP" sz="1600">
              <a:solidFill>
                <a:schemeClr val="dk1"/>
              </a:solidFill>
              <a:latin typeface="Meiryo UI" panose="020B0604030504040204" pitchFamily="50" charset="-128"/>
              <a:ea typeface="Meiryo UI" panose="020B0604030504040204" pitchFamily="50" charset="-128"/>
              <a:cs typeface="+mn-cs"/>
            </a:rPr>
            <a:t>NW</a:t>
          </a:r>
          <a:r>
            <a:rPr kumimoji="1" lang="ja-JP" altLang="en-US" sz="1600">
              <a:solidFill>
                <a:schemeClr val="dk1"/>
              </a:solidFill>
              <a:latin typeface="Meiryo UI" panose="020B0604030504040204" pitchFamily="50" charset="-128"/>
              <a:ea typeface="Meiryo UI" panose="020B0604030504040204" pitchFamily="50" charset="-128"/>
              <a:cs typeface="+mn-cs"/>
            </a:rPr>
            <a:t>接続におけるウイルス感染は大規模感染につながるリスクが高いので、接続条件としては必要と考えます </a:t>
          </a:r>
          <a:r>
            <a:rPr kumimoji="1" lang="ja-JP" altLang="en-US" sz="1600">
              <a:solidFill>
                <a:srgbClr val="FF0000"/>
              </a:solidFill>
              <a:latin typeface="Meiryo UI" panose="020B0604030504040204" pitchFamily="50" charset="-128"/>
              <a:ea typeface="Meiryo UI" panose="020B0604030504040204" pitchFamily="50" charset="-128"/>
              <a:cs typeface="+mn-cs"/>
            </a:rPr>
            <a:t>反映</a:t>
          </a:r>
          <a:endParaRPr kumimoji="1" lang="en-US" altLang="ja-JP" sz="1600">
            <a:solidFill>
              <a:srgbClr val="FF0000"/>
            </a:solidFill>
            <a:latin typeface="Meiryo UI" panose="020B0604030504040204" pitchFamily="50" charset="-128"/>
            <a:ea typeface="Meiryo UI" panose="020B0604030504040204" pitchFamily="50" charset="-128"/>
            <a:cs typeface="+mn-cs"/>
          </a:endParaRPr>
        </a:p>
      </xdr:txBody>
    </xdr:sp>
    <xdr:clientData/>
  </xdr:twoCellAnchor>
  <xdr:twoCellAnchor>
    <xdr:from>
      <xdr:col>8</xdr:col>
      <xdr:colOff>100149</xdr:colOff>
      <xdr:row>25</xdr:row>
      <xdr:rowOff>2029099</xdr:rowOff>
    </xdr:from>
    <xdr:to>
      <xdr:col>8</xdr:col>
      <xdr:colOff>5303521</xdr:colOff>
      <xdr:row>27</xdr:row>
      <xdr:rowOff>280141</xdr:rowOff>
    </xdr:to>
    <xdr:sp macro="" textlink="">
      <xdr:nvSpPr>
        <xdr:cNvPr id="44" name="角丸四角形吹き出し 43" hidden="1">
          <a:extLst>
            <a:ext uri="{FF2B5EF4-FFF2-40B4-BE49-F238E27FC236}">
              <a16:creationId xmlns:a16="http://schemas.microsoft.com/office/drawing/2014/main" id="{00000000-0008-0000-0000-00002C000000}"/>
            </a:ext>
          </a:extLst>
        </xdr:cNvPr>
        <xdr:cNvSpPr/>
      </xdr:nvSpPr>
      <xdr:spPr>
        <a:xfrm>
          <a:off x="20759874" y="42700849"/>
          <a:ext cx="5203372" cy="6413967"/>
        </a:xfrm>
        <a:prstGeom prst="wedgeRoundRectCallout">
          <a:avLst>
            <a:gd name="adj1" fmla="val -19153"/>
            <a:gd name="adj2" fmla="val 66052"/>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№７と同じ表現となっています。事故発生時の対応体制に平時との違いを意識させるとすれば、下記の記載のみとしては</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いかがでしょうか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・情報セキュリティ事件・事故の基準や体制・連絡ルートが</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明確化されていること</a:t>
          </a:r>
        </a:p>
      </xdr:txBody>
    </xdr:sp>
    <xdr:clientData/>
  </xdr:twoCellAnchor>
  <xdr:twoCellAnchor>
    <xdr:from>
      <xdr:col>8</xdr:col>
      <xdr:colOff>100149</xdr:colOff>
      <xdr:row>25</xdr:row>
      <xdr:rowOff>2029099</xdr:rowOff>
    </xdr:from>
    <xdr:to>
      <xdr:col>8</xdr:col>
      <xdr:colOff>5303521</xdr:colOff>
      <xdr:row>27</xdr:row>
      <xdr:rowOff>280141</xdr:rowOff>
    </xdr:to>
    <xdr:sp macro="" textlink="">
      <xdr:nvSpPr>
        <xdr:cNvPr id="45" name="角丸四角形吹き出し 44" hidden="1">
          <a:extLst>
            <a:ext uri="{FF2B5EF4-FFF2-40B4-BE49-F238E27FC236}">
              <a16:creationId xmlns:a16="http://schemas.microsoft.com/office/drawing/2014/main" id="{00000000-0008-0000-0000-00002D000000}"/>
            </a:ext>
          </a:extLst>
        </xdr:cNvPr>
        <xdr:cNvSpPr/>
      </xdr:nvSpPr>
      <xdr:spPr>
        <a:xfrm>
          <a:off x="20759874" y="42700849"/>
          <a:ext cx="5203372" cy="6413967"/>
        </a:xfrm>
        <a:prstGeom prst="wedgeRoundRectCallout">
          <a:avLst>
            <a:gd name="adj1" fmla="val -19153"/>
            <a:gd name="adj2" fmla="val 66052"/>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№７と同じ表現となっています。事故発生時の対応体制に平時との違いを意識させるとすれば、下記の記載のみとしては</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いかがでしょうか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・情報セキュリティ事件・事故の基準や体制・連絡ルートが</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明確化されていること</a:t>
          </a:r>
        </a:p>
      </xdr:txBody>
    </xdr:sp>
    <xdr:clientData/>
  </xdr:twoCellAnchor>
  <xdr:twoCellAnchor>
    <xdr:from>
      <xdr:col>8</xdr:col>
      <xdr:colOff>100149</xdr:colOff>
      <xdr:row>25</xdr:row>
      <xdr:rowOff>2029099</xdr:rowOff>
    </xdr:from>
    <xdr:to>
      <xdr:col>8</xdr:col>
      <xdr:colOff>5303521</xdr:colOff>
      <xdr:row>27</xdr:row>
      <xdr:rowOff>280141</xdr:rowOff>
    </xdr:to>
    <xdr:sp macro="" textlink="">
      <xdr:nvSpPr>
        <xdr:cNvPr id="46" name="角丸四角形吹き出し 45" hidden="1">
          <a:extLst>
            <a:ext uri="{FF2B5EF4-FFF2-40B4-BE49-F238E27FC236}">
              <a16:creationId xmlns:a16="http://schemas.microsoft.com/office/drawing/2014/main" id="{00000000-0008-0000-0000-00002E000000}"/>
            </a:ext>
          </a:extLst>
        </xdr:cNvPr>
        <xdr:cNvSpPr/>
      </xdr:nvSpPr>
      <xdr:spPr>
        <a:xfrm>
          <a:off x="20759874" y="42700849"/>
          <a:ext cx="5203372" cy="6413967"/>
        </a:xfrm>
        <a:prstGeom prst="wedgeRoundRectCallout">
          <a:avLst>
            <a:gd name="adj1" fmla="val -19153"/>
            <a:gd name="adj2" fmla="val 66052"/>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№７と同じ表現となっています。事故発生時の対応体制に平時との違いを意識させるとすれば、下記の記載のみとしては</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いかがでしょうか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・情報セキュリティ事件・事故の基準や体制・連絡ルートが</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明確化されていること</a:t>
          </a:r>
        </a:p>
      </xdr:txBody>
    </xdr:sp>
    <xdr:clientData/>
  </xdr:twoCellAnchor>
  <xdr:oneCellAnchor>
    <xdr:from>
      <xdr:col>7</xdr:col>
      <xdr:colOff>3445537</xdr:colOff>
      <xdr:row>50</xdr:row>
      <xdr:rowOff>0</xdr:rowOff>
    </xdr:from>
    <xdr:ext cx="5261499" cy="1919776"/>
    <xdr:sp macro="" textlink="">
      <xdr:nvSpPr>
        <xdr:cNvPr id="47" name="角丸四角形吹き出し 46" hidden="1">
          <a:extLst>
            <a:ext uri="{FF2B5EF4-FFF2-40B4-BE49-F238E27FC236}">
              <a16:creationId xmlns:a16="http://schemas.microsoft.com/office/drawing/2014/main" id="{00000000-0008-0000-0000-00002F000000}"/>
            </a:ext>
          </a:extLst>
        </xdr:cNvPr>
        <xdr:cNvSpPr/>
      </xdr:nvSpPr>
      <xdr:spPr>
        <a:xfrm>
          <a:off x="17485387" y="109070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7</xdr:col>
      <xdr:colOff>3445537</xdr:colOff>
      <xdr:row>50</xdr:row>
      <xdr:rowOff>0</xdr:rowOff>
    </xdr:from>
    <xdr:ext cx="5261499" cy="1919776"/>
    <xdr:sp macro="" textlink="">
      <xdr:nvSpPr>
        <xdr:cNvPr id="48" name="角丸四角形吹き出し 47" hidden="1">
          <a:extLst>
            <a:ext uri="{FF2B5EF4-FFF2-40B4-BE49-F238E27FC236}">
              <a16:creationId xmlns:a16="http://schemas.microsoft.com/office/drawing/2014/main" id="{00000000-0008-0000-0000-000030000000}"/>
            </a:ext>
          </a:extLst>
        </xdr:cNvPr>
        <xdr:cNvSpPr/>
      </xdr:nvSpPr>
      <xdr:spPr>
        <a:xfrm>
          <a:off x="17485387" y="109070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7</xdr:col>
      <xdr:colOff>3445537</xdr:colOff>
      <xdr:row>50</xdr:row>
      <xdr:rowOff>0</xdr:rowOff>
    </xdr:from>
    <xdr:ext cx="5261499" cy="1919776"/>
    <xdr:sp macro="" textlink="">
      <xdr:nvSpPr>
        <xdr:cNvPr id="49" name="角丸四角形吹き出し 48" hidden="1">
          <a:extLst>
            <a:ext uri="{FF2B5EF4-FFF2-40B4-BE49-F238E27FC236}">
              <a16:creationId xmlns:a16="http://schemas.microsoft.com/office/drawing/2014/main" id="{00000000-0008-0000-0000-000031000000}"/>
            </a:ext>
          </a:extLst>
        </xdr:cNvPr>
        <xdr:cNvSpPr/>
      </xdr:nvSpPr>
      <xdr:spPr>
        <a:xfrm>
          <a:off x="17485387" y="109070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7</xdr:col>
      <xdr:colOff>3445537</xdr:colOff>
      <xdr:row>50</xdr:row>
      <xdr:rowOff>0</xdr:rowOff>
    </xdr:from>
    <xdr:ext cx="5261499" cy="1919776"/>
    <xdr:sp macro="" textlink="">
      <xdr:nvSpPr>
        <xdr:cNvPr id="50" name="角丸四角形吹き出し 49" hidden="1">
          <a:extLst>
            <a:ext uri="{FF2B5EF4-FFF2-40B4-BE49-F238E27FC236}">
              <a16:creationId xmlns:a16="http://schemas.microsoft.com/office/drawing/2014/main" id="{00000000-0008-0000-0000-000032000000}"/>
            </a:ext>
          </a:extLst>
        </xdr:cNvPr>
        <xdr:cNvSpPr/>
      </xdr:nvSpPr>
      <xdr:spPr>
        <a:xfrm>
          <a:off x="17485387" y="109070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twoCellAnchor>
    <xdr:from>
      <xdr:col>9</xdr:col>
      <xdr:colOff>4343943</xdr:colOff>
      <xdr:row>58</xdr:row>
      <xdr:rowOff>1864469</xdr:rowOff>
    </xdr:from>
    <xdr:to>
      <xdr:col>18</xdr:col>
      <xdr:colOff>0</xdr:colOff>
      <xdr:row>60</xdr:row>
      <xdr:rowOff>793109</xdr:rowOff>
    </xdr:to>
    <xdr:sp macro="" textlink="">
      <xdr:nvSpPr>
        <xdr:cNvPr id="51" name="角丸四角形吹き出し 50" hidden="1">
          <a:extLst>
            <a:ext uri="{FF2B5EF4-FFF2-40B4-BE49-F238E27FC236}">
              <a16:creationId xmlns:a16="http://schemas.microsoft.com/office/drawing/2014/main" id="{00000000-0008-0000-0000-000033000000}"/>
            </a:ext>
          </a:extLst>
        </xdr:cNvPr>
        <xdr:cNvSpPr/>
      </xdr:nvSpPr>
      <xdr:spPr>
        <a:xfrm>
          <a:off x="30404343" y="133804769"/>
          <a:ext cx="15058482" cy="3919740"/>
        </a:xfrm>
        <a:prstGeom prst="wedgeRoundRectCallout">
          <a:avLst>
            <a:gd name="adj1" fmla="val -55905"/>
            <a:gd name="adj2" fmla="val -29509"/>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保管場所がキャビネットを連想させ、入室を制限する為の</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施錠に読み取れない。</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管理ルールに紙面の機密文書の保管場所を定め、</a:t>
          </a: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　部屋の</a:t>
          </a: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不在時</a:t>
          </a: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施錠をすることを定めている</a:t>
          </a: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施錠の対象は様々ありうるため、明記せずとします</a:t>
          </a:r>
        </a:p>
      </xdr:txBody>
    </xdr:sp>
    <xdr:clientData/>
  </xdr:twoCellAnchor>
  <xdr:twoCellAnchor>
    <xdr:from>
      <xdr:col>7</xdr:col>
      <xdr:colOff>313769</xdr:colOff>
      <xdr:row>30</xdr:row>
      <xdr:rowOff>2904788</xdr:rowOff>
    </xdr:from>
    <xdr:to>
      <xdr:col>7</xdr:col>
      <xdr:colOff>3080068</xdr:colOff>
      <xdr:row>30</xdr:row>
      <xdr:rowOff>3957838</xdr:rowOff>
    </xdr:to>
    <xdr:sp macro="" textlink="">
      <xdr:nvSpPr>
        <xdr:cNvPr id="52" name="角丸四角形吹き出し 51" hidden="1">
          <a:extLst>
            <a:ext uri="{FF2B5EF4-FFF2-40B4-BE49-F238E27FC236}">
              <a16:creationId xmlns:a16="http://schemas.microsoft.com/office/drawing/2014/main" id="{00000000-0008-0000-0000-000034000000}"/>
            </a:ext>
          </a:extLst>
        </xdr:cNvPr>
        <xdr:cNvSpPr/>
      </xdr:nvSpPr>
      <xdr:spPr>
        <a:xfrm>
          <a:off x="14353619" y="59778563"/>
          <a:ext cx="2766299" cy="0"/>
        </a:xfrm>
        <a:prstGeom prst="wedgeRoundRectCallout">
          <a:avLst>
            <a:gd name="adj1" fmla="val -36213"/>
            <a:gd name="adj2" fmla="val 107203"/>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「特に」は不要ではないでしょうか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箇条書きなので相応しくない</a:t>
          </a:r>
          <a:r>
            <a:rPr kumimoji="1" lang="en-US" altLang="ja-JP" sz="1600">
              <a:solidFill>
                <a:schemeClr val="dk1"/>
              </a:solidFill>
              <a:latin typeface="Meiryo UI" panose="020B0604030504040204" pitchFamily="50" charset="-128"/>
              <a:ea typeface="Meiryo UI" panose="020B0604030504040204" pitchFamily="50" charset="-128"/>
              <a:cs typeface="+mn-cs"/>
            </a:rPr>
            <a:t>)</a:t>
          </a:r>
        </a:p>
        <a:p>
          <a:pPr marL="0" indent="0" algn="l">
            <a:lnSpc>
              <a:spcPts val="1700"/>
            </a:lnSpc>
          </a:pP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→反映しました</a:t>
          </a:r>
        </a:p>
      </xdr:txBody>
    </xdr:sp>
    <xdr:clientData/>
  </xdr:twoCellAnchor>
  <xdr:twoCellAnchor>
    <xdr:from>
      <xdr:col>7</xdr:col>
      <xdr:colOff>313769</xdr:colOff>
      <xdr:row>30</xdr:row>
      <xdr:rowOff>2904788</xdr:rowOff>
    </xdr:from>
    <xdr:to>
      <xdr:col>7</xdr:col>
      <xdr:colOff>3080068</xdr:colOff>
      <xdr:row>30</xdr:row>
      <xdr:rowOff>3957838</xdr:rowOff>
    </xdr:to>
    <xdr:sp macro="" textlink="">
      <xdr:nvSpPr>
        <xdr:cNvPr id="53" name="角丸四角形吹き出し 7" hidden="1">
          <a:extLst>
            <a:ext uri="{FF2B5EF4-FFF2-40B4-BE49-F238E27FC236}">
              <a16:creationId xmlns:a16="http://schemas.microsoft.com/office/drawing/2014/main" id="{00000000-0008-0000-0000-000035000000}"/>
            </a:ext>
          </a:extLst>
        </xdr:cNvPr>
        <xdr:cNvSpPr/>
      </xdr:nvSpPr>
      <xdr:spPr>
        <a:xfrm>
          <a:off x="14353619" y="59778563"/>
          <a:ext cx="2766299" cy="0"/>
        </a:xfrm>
        <a:prstGeom prst="wedgeRoundRectCallout">
          <a:avLst>
            <a:gd name="adj1" fmla="val -36213"/>
            <a:gd name="adj2" fmla="val 107203"/>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「特に」は不要ではないでしょうか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箇条書きなので相応しくない</a:t>
          </a:r>
          <a:r>
            <a:rPr kumimoji="1" lang="en-US" altLang="ja-JP" sz="1600">
              <a:solidFill>
                <a:schemeClr val="dk1"/>
              </a:solidFill>
              <a:latin typeface="Meiryo UI" panose="020B0604030504040204" pitchFamily="50" charset="-128"/>
              <a:ea typeface="Meiryo UI" panose="020B0604030504040204" pitchFamily="50" charset="-128"/>
              <a:cs typeface="+mn-cs"/>
            </a:rPr>
            <a:t>)</a:t>
          </a:r>
        </a:p>
        <a:p>
          <a:pPr marL="0" indent="0" algn="l">
            <a:lnSpc>
              <a:spcPts val="1700"/>
            </a:lnSpc>
          </a:pP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→反映しました</a:t>
          </a:r>
        </a:p>
      </xdr:txBody>
    </xdr:sp>
    <xdr:clientData/>
  </xdr:twoCellAnchor>
  <xdr:twoCellAnchor>
    <xdr:from>
      <xdr:col>7</xdr:col>
      <xdr:colOff>313769</xdr:colOff>
      <xdr:row>30</xdr:row>
      <xdr:rowOff>2904788</xdr:rowOff>
    </xdr:from>
    <xdr:to>
      <xdr:col>7</xdr:col>
      <xdr:colOff>3080068</xdr:colOff>
      <xdr:row>30</xdr:row>
      <xdr:rowOff>3957838</xdr:rowOff>
    </xdr:to>
    <xdr:sp macro="" textlink="">
      <xdr:nvSpPr>
        <xdr:cNvPr id="54" name="角丸四角形吹き出し 7" hidden="1">
          <a:extLst>
            <a:ext uri="{FF2B5EF4-FFF2-40B4-BE49-F238E27FC236}">
              <a16:creationId xmlns:a16="http://schemas.microsoft.com/office/drawing/2014/main" id="{00000000-0008-0000-0000-000036000000}"/>
            </a:ext>
          </a:extLst>
        </xdr:cNvPr>
        <xdr:cNvSpPr/>
      </xdr:nvSpPr>
      <xdr:spPr>
        <a:xfrm>
          <a:off x="14353619" y="59778563"/>
          <a:ext cx="2766299" cy="0"/>
        </a:xfrm>
        <a:prstGeom prst="wedgeRoundRectCallout">
          <a:avLst>
            <a:gd name="adj1" fmla="val -36213"/>
            <a:gd name="adj2" fmla="val 107203"/>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「特に」は不要ではないでしょうか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箇条書きなので相応しくない</a:t>
          </a:r>
          <a:r>
            <a:rPr kumimoji="1" lang="en-US" altLang="ja-JP" sz="1600">
              <a:solidFill>
                <a:schemeClr val="dk1"/>
              </a:solidFill>
              <a:latin typeface="Meiryo UI" panose="020B0604030504040204" pitchFamily="50" charset="-128"/>
              <a:ea typeface="Meiryo UI" panose="020B0604030504040204" pitchFamily="50" charset="-128"/>
              <a:cs typeface="+mn-cs"/>
            </a:rPr>
            <a:t>)</a:t>
          </a:r>
        </a:p>
        <a:p>
          <a:pPr marL="0" indent="0" algn="l">
            <a:lnSpc>
              <a:spcPts val="1700"/>
            </a:lnSpc>
          </a:pP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→反映しました</a:t>
          </a:r>
        </a:p>
      </xdr:txBody>
    </xdr:sp>
    <xdr:clientData/>
  </xdr:twoCellAnchor>
  <xdr:twoCellAnchor>
    <xdr:from>
      <xdr:col>7</xdr:col>
      <xdr:colOff>313769</xdr:colOff>
      <xdr:row>30</xdr:row>
      <xdr:rowOff>2904788</xdr:rowOff>
    </xdr:from>
    <xdr:to>
      <xdr:col>7</xdr:col>
      <xdr:colOff>3080068</xdr:colOff>
      <xdr:row>30</xdr:row>
      <xdr:rowOff>3957838</xdr:rowOff>
    </xdr:to>
    <xdr:sp macro="" textlink="">
      <xdr:nvSpPr>
        <xdr:cNvPr id="55" name="角丸四角形吹き出し 7" hidden="1">
          <a:extLst>
            <a:ext uri="{FF2B5EF4-FFF2-40B4-BE49-F238E27FC236}">
              <a16:creationId xmlns:a16="http://schemas.microsoft.com/office/drawing/2014/main" id="{00000000-0008-0000-0000-000037000000}"/>
            </a:ext>
          </a:extLst>
        </xdr:cNvPr>
        <xdr:cNvSpPr/>
      </xdr:nvSpPr>
      <xdr:spPr>
        <a:xfrm>
          <a:off x="14353619" y="59778563"/>
          <a:ext cx="2766299" cy="0"/>
        </a:xfrm>
        <a:prstGeom prst="wedgeRoundRectCallout">
          <a:avLst>
            <a:gd name="adj1" fmla="val -36213"/>
            <a:gd name="adj2" fmla="val 107203"/>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「特に」は不要ではないでしょうか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箇条書きなので相応しくない</a:t>
          </a:r>
          <a:r>
            <a:rPr kumimoji="1" lang="en-US" altLang="ja-JP" sz="1600">
              <a:solidFill>
                <a:schemeClr val="dk1"/>
              </a:solidFill>
              <a:latin typeface="Meiryo UI" panose="020B0604030504040204" pitchFamily="50" charset="-128"/>
              <a:ea typeface="Meiryo UI" panose="020B0604030504040204" pitchFamily="50" charset="-128"/>
              <a:cs typeface="+mn-cs"/>
            </a:rPr>
            <a:t>)</a:t>
          </a:r>
        </a:p>
        <a:p>
          <a:pPr marL="0" indent="0" algn="l">
            <a:lnSpc>
              <a:spcPts val="1700"/>
            </a:lnSpc>
          </a:pP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→反映しました</a:t>
          </a:r>
        </a:p>
      </xdr:txBody>
    </xdr:sp>
    <xdr:clientData/>
  </xdr:twoCellAnchor>
  <xdr:twoCellAnchor>
    <xdr:from>
      <xdr:col>7</xdr:col>
      <xdr:colOff>313769</xdr:colOff>
      <xdr:row>32</xdr:row>
      <xdr:rowOff>2904788</xdr:rowOff>
    </xdr:from>
    <xdr:to>
      <xdr:col>7</xdr:col>
      <xdr:colOff>3080068</xdr:colOff>
      <xdr:row>32</xdr:row>
      <xdr:rowOff>3957838</xdr:rowOff>
    </xdr:to>
    <xdr:sp macro="" textlink="">
      <xdr:nvSpPr>
        <xdr:cNvPr id="56" name="角丸四角形吹き出し 55" hidden="1">
          <a:extLst>
            <a:ext uri="{FF2B5EF4-FFF2-40B4-BE49-F238E27FC236}">
              <a16:creationId xmlns:a16="http://schemas.microsoft.com/office/drawing/2014/main" id="{00000000-0008-0000-0000-000038000000}"/>
            </a:ext>
          </a:extLst>
        </xdr:cNvPr>
        <xdr:cNvSpPr/>
      </xdr:nvSpPr>
      <xdr:spPr>
        <a:xfrm>
          <a:off x="14353619" y="62683688"/>
          <a:ext cx="2766299" cy="1053050"/>
        </a:xfrm>
        <a:prstGeom prst="wedgeRoundRectCallout">
          <a:avLst>
            <a:gd name="adj1" fmla="val -36213"/>
            <a:gd name="adj2" fmla="val 107203"/>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「特に」は不要ではないでしょうか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箇条書きなので相応しくない</a:t>
          </a:r>
          <a:r>
            <a:rPr kumimoji="1" lang="en-US" altLang="ja-JP" sz="1600">
              <a:solidFill>
                <a:schemeClr val="dk1"/>
              </a:solidFill>
              <a:latin typeface="Meiryo UI" panose="020B0604030504040204" pitchFamily="50" charset="-128"/>
              <a:ea typeface="Meiryo UI" panose="020B0604030504040204" pitchFamily="50" charset="-128"/>
              <a:cs typeface="+mn-cs"/>
            </a:rPr>
            <a:t>)</a:t>
          </a:r>
        </a:p>
        <a:p>
          <a:pPr marL="0" indent="0" algn="l">
            <a:lnSpc>
              <a:spcPts val="1700"/>
            </a:lnSpc>
          </a:pP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→反映しました</a:t>
          </a:r>
        </a:p>
      </xdr:txBody>
    </xdr:sp>
    <xdr:clientData/>
  </xdr:twoCellAnchor>
  <xdr:twoCellAnchor>
    <xdr:from>
      <xdr:col>7</xdr:col>
      <xdr:colOff>313769</xdr:colOff>
      <xdr:row>32</xdr:row>
      <xdr:rowOff>2904788</xdr:rowOff>
    </xdr:from>
    <xdr:to>
      <xdr:col>7</xdr:col>
      <xdr:colOff>3080068</xdr:colOff>
      <xdr:row>32</xdr:row>
      <xdr:rowOff>3957838</xdr:rowOff>
    </xdr:to>
    <xdr:sp macro="" textlink="">
      <xdr:nvSpPr>
        <xdr:cNvPr id="57" name="角丸四角形吹き出し 37" hidden="1">
          <a:extLst>
            <a:ext uri="{FF2B5EF4-FFF2-40B4-BE49-F238E27FC236}">
              <a16:creationId xmlns:a16="http://schemas.microsoft.com/office/drawing/2014/main" id="{00000000-0008-0000-0000-000039000000}"/>
            </a:ext>
          </a:extLst>
        </xdr:cNvPr>
        <xdr:cNvSpPr/>
      </xdr:nvSpPr>
      <xdr:spPr>
        <a:xfrm>
          <a:off x="14353619" y="62683688"/>
          <a:ext cx="2766299" cy="1053050"/>
        </a:xfrm>
        <a:prstGeom prst="wedgeRoundRectCallout">
          <a:avLst>
            <a:gd name="adj1" fmla="val -36213"/>
            <a:gd name="adj2" fmla="val 107203"/>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「特に」は不要ではないでしょうか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箇条書きなので相応しくない</a:t>
          </a:r>
          <a:r>
            <a:rPr kumimoji="1" lang="en-US" altLang="ja-JP" sz="1600">
              <a:solidFill>
                <a:schemeClr val="dk1"/>
              </a:solidFill>
              <a:latin typeface="Meiryo UI" panose="020B0604030504040204" pitchFamily="50" charset="-128"/>
              <a:ea typeface="Meiryo UI" panose="020B0604030504040204" pitchFamily="50" charset="-128"/>
              <a:cs typeface="+mn-cs"/>
            </a:rPr>
            <a:t>)</a:t>
          </a:r>
        </a:p>
        <a:p>
          <a:pPr marL="0" indent="0" algn="l">
            <a:lnSpc>
              <a:spcPts val="1700"/>
            </a:lnSpc>
          </a:pP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→反映しました</a:t>
          </a:r>
        </a:p>
      </xdr:txBody>
    </xdr:sp>
    <xdr:clientData/>
  </xdr:twoCellAnchor>
  <xdr:oneCellAnchor>
    <xdr:from>
      <xdr:col>5</xdr:col>
      <xdr:colOff>3445537</xdr:colOff>
      <xdr:row>17</xdr:row>
      <xdr:rowOff>4620638</xdr:rowOff>
    </xdr:from>
    <xdr:ext cx="5261499" cy="1919776"/>
    <xdr:sp macro="" textlink="">
      <xdr:nvSpPr>
        <xdr:cNvPr id="58" name="角丸四角形吹き出し 5" hidden="1">
          <a:extLst>
            <a:ext uri="{FF2B5EF4-FFF2-40B4-BE49-F238E27FC236}">
              <a16:creationId xmlns:a16="http://schemas.microsoft.com/office/drawing/2014/main" id="{00000000-0008-0000-0000-00003A000000}"/>
            </a:ext>
          </a:extLst>
        </xdr:cNvPr>
        <xdr:cNvSpPr/>
      </xdr:nvSpPr>
      <xdr:spPr>
        <a:xfrm>
          <a:off x="12087225" y="23337263"/>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5</xdr:col>
      <xdr:colOff>3445537</xdr:colOff>
      <xdr:row>18</xdr:row>
      <xdr:rowOff>0</xdr:rowOff>
    </xdr:from>
    <xdr:ext cx="5261499" cy="1919776"/>
    <xdr:sp macro="" textlink="">
      <xdr:nvSpPr>
        <xdr:cNvPr id="59" name="角丸四角形吹き出し 28" hidden="1">
          <a:extLst>
            <a:ext uri="{FF2B5EF4-FFF2-40B4-BE49-F238E27FC236}">
              <a16:creationId xmlns:a16="http://schemas.microsoft.com/office/drawing/2014/main" id="{00000000-0008-0000-0000-00003B000000}"/>
            </a:ext>
          </a:extLst>
        </xdr:cNvPr>
        <xdr:cNvSpPr/>
      </xdr:nvSpPr>
      <xdr:spPr>
        <a:xfrm>
          <a:off x="12087225" y="233362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5</xdr:col>
      <xdr:colOff>3445537</xdr:colOff>
      <xdr:row>18</xdr:row>
      <xdr:rowOff>4620638</xdr:rowOff>
    </xdr:from>
    <xdr:ext cx="5261499" cy="1919776"/>
    <xdr:sp macro="" textlink="">
      <xdr:nvSpPr>
        <xdr:cNvPr id="60" name="角丸四角形吹き出し 5" hidden="1">
          <a:extLst>
            <a:ext uri="{FF2B5EF4-FFF2-40B4-BE49-F238E27FC236}">
              <a16:creationId xmlns:a16="http://schemas.microsoft.com/office/drawing/2014/main" id="{00000000-0008-0000-0000-00003C000000}"/>
            </a:ext>
          </a:extLst>
        </xdr:cNvPr>
        <xdr:cNvSpPr/>
      </xdr:nvSpPr>
      <xdr:spPr>
        <a:xfrm>
          <a:off x="12087225" y="27052013"/>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twoCellAnchor>
    <xdr:from>
      <xdr:col>7</xdr:col>
      <xdr:colOff>76201</xdr:colOff>
      <xdr:row>13</xdr:row>
      <xdr:rowOff>3931597</xdr:rowOff>
    </xdr:from>
    <xdr:to>
      <xdr:col>7</xdr:col>
      <xdr:colOff>3594100</xdr:colOff>
      <xdr:row>17</xdr:row>
      <xdr:rowOff>1950471</xdr:rowOff>
    </xdr:to>
    <xdr:sp macro="" textlink="">
      <xdr:nvSpPr>
        <xdr:cNvPr id="61" name="角丸四角形吹き出し 3" hidden="1">
          <a:extLst>
            <a:ext uri="{FF2B5EF4-FFF2-40B4-BE49-F238E27FC236}">
              <a16:creationId xmlns:a16="http://schemas.microsoft.com/office/drawing/2014/main" id="{00000000-0008-0000-0000-00003D000000}"/>
            </a:ext>
          </a:extLst>
        </xdr:cNvPr>
        <xdr:cNvSpPr/>
      </xdr:nvSpPr>
      <xdr:spPr>
        <a:xfrm>
          <a:off x="12677776" y="13361347"/>
          <a:ext cx="2651124" cy="7705799"/>
        </a:xfrm>
        <a:prstGeom prst="wedgeRoundRectCallout">
          <a:avLst>
            <a:gd name="adj1" fmla="val 12371"/>
            <a:gd name="adj2" fmla="val 63169"/>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lIns="36000" tIns="36000" rIns="36000" bIns="36000" rtlCol="0" anchor="t">
          <a:no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達成条件の№</a:t>
          </a:r>
          <a:r>
            <a:rPr kumimoji="1" lang="en-US" altLang="ja-JP" sz="1600">
              <a:solidFill>
                <a:schemeClr val="dk1"/>
              </a:solidFill>
              <a:latin typeface="Meiryo UI" panose="020B0604030504040204" pitchFamily="50" charset="-128"/>
              <a:ea typeface="Meiryo UI" panose="020B0604030504040204" pitchFamily="50" charset="-128"/>
              <a:cs typeface="+mn-cs"/>
            </a:rPr>
            <a:t>22</a:t>
          </a:r>
          <a:r>
            <a:rPr kumimoji="1" lang="ja-JP" altLang="en-US" sz="1600">
              <a:solidFill>
                <a:schemeClr val="dk1"/>
              </a:solidFill>
              <a:latin typeface="Meiryo UI" panose="020B0604030504040204" pitchFamily="50" charset="-128"/>
              <a:ea typeface="Meiryo UI" panose="020B0604030504040204" pitchFamily="50" charset="-128"/>
              <a:cs typeface="+mn-cs"/>
            </a:rPr>
            <a:t>以降に機器に対するルールの策定が登場しています。</a:t>
          </a: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達成条件№４を№</a:t>
          </a:r>
          <a:r>
            <a:rPr kumimoji="1" lang="en-US" altLang="ja-JP" sz="1600">
              <a:solidFill>
                <a:schemeClr val="dk1"/>
              </a:solidFill>
              <a:latin typeface="Meiryo UI" panose="020B0604030504040204" pitchFamily="50" charset="-128"/>
              <a:ea typeface="Meiryo UI" panose="020B0604030504040204" pitchFamily="50" charset="-128"/>
              <a:cs typeface="+mn-cs"/>
            </a:rPr>
            <a:t>29~30</a:t>
          </a:r>
          <a:r>
            <a:rPr kumimoji="1" lang="ja-JP" altLang="en-US" sz="1600">
              <a:solidFill>
                <a:schemeClr val="dk1"/>
              </a:solidFill>
              <a:latin typeface="Meiryo UI" panose="020B0604030504040204" pitchFamily="50" charset="-128"/>
              <a:ea typeface="Meiryo UI" panose="020B0604030504040204" pitchFamily="50" charset="-128"/>
              <a:cs typeface="+mn-cs"/>
            </a:rPr>
            <a:t>付近に移動</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してはいかがでしょうか</a:t>
          </a: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機器に実装するルールではないため人に対するルールのためこのままとします</a:t>
          </a:r>
          <a:endParaRPr kumimoji="1" lang="en-US" altLang="ja-JP" sz="1600">
            <a:solidFill>
              <a:srgbClr val="FF0000"/>
            </a:solidFill>
            <a:latin typeface="Meiryo UI" panose="020B0604030504040204" pitchFamily="50" charset="-128"/>
            <a:ea typeface="Meiryo UI" panose="020B0604030504040204" pitchFamily="50" charset="-128"/>
            <a:cs typeface="+mn-cs"/>
          </a:endParaRPr>
        </a:p>
      </xdr:txBody>
    </xdr:sp>
    <xdr:clientData/>
  </xdr:twoCellAnchor>
  <xdr:oneCellAnchor>
    <xdr:from>
      <xdr:col>5</xdr:col>
      <xdr:colOff>3445537</xdr:colOff>
      <xdr:row>50</xdr:row>
      <xdr:rowOff>0</xdr:rowOff>
    </xdr:from>
    <xdr:ext cx="5261499" cy="1919776"/>
    <xdr:sp macro="" textlink="">
      <xdr:nvSpPr>
        <xdr:cNvPr id="62" name="角丸四角形吹き出し 46" hidden="1">
          <a:extLst>
            <a:ext uri="{FF2B5EF4-FFF2-40B4-BE49-F238E27FC236}">
              <a16:creationId xmlns:a16="http://schemas.microsoft.com/office/drawing/2014/main" id="{00000000-0008-0000-0000-00003E000000}"/>
            </a:ext>
          </a:extLst>
        </xdr:cNvPr>
        <xdr:cNvSpPr/>
      </xdr:nvSpPr>
      <xdr:spPr>
        <a:xfrm>
          <a:off x="12087225" y="109747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5</xdr:col>
      <xdr:colOff>3445537</xdr:colOff>
      <xdr:row>50</xdr:row>
      <xdr:rowOff>0</xdr:rowOff>
    </xdr:from>
    <xdr:ext cx="5261499" cy="1919776"/>
    <xdr:sp macro="" textlink="">
      <xdr:nvSpPr>
        <xdr:cNvPr id="63" name="角丸四角形吹き出し 47" hidden="1">
          <a:extLst>
            <a:ext uri="{FF2B5EF4-FFF2-40B4-BE49-F238E27FC236}">
              <a16:creationId xmlns:a16="http://schemas.microsoft.com/office/drawing/2014/main" id="{00000000-0008-0000-0000-00003F000000}"/>
            </a:ext>
          </a:extLst>
        </xdr:cNvPr>
        <xdr:cNvSpPr/>
      </xdr:nvSpPr>
      <xdr:spPr>
        <a:xfrm>
          <a:off x="12087225" y="109747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5</xdr:col>
      <xdr:colOff>3445537</xdr:colOff>
      <xdr:row>50</xdr:row>
      <xdr:rowOff>0</xdr:rowOff>
    </xdr:from>
    <xdr:ext cx="5261499" cy="1919776"/>
    <xdr:sp macro="" textlink="">
      <xdr:nvSpPr>
        <xdr:cNvPr id="64" name="角丸四角形吹き出し 48" hidden="1">
          <a:extLst>
            <a:ext uri="{FF2B5EF4-FFF2-40B4-BE49-F238E27FC236}">
              <a16:creationId xmlns:a16="http://schemas.microsoft.com/office/drawing/2014/main" id="{00000000-0008-0000-0000-000040000000}"/>
            </a:ext>
          </a:extLst>
        </xdr:cNvPr>
        <xdr:cNvSpPr/>
      </xdr:nvSpPr>
      <xdr:spPr>
        <a:xfrm>
          <a:off x="12087225" y="109747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5</xdr:col>
      <xdr:colOff>3445537</xdr:colOff>
      <xdr:row>50</xdr:row>
      <xdr:rowOff>0</xdr:rowOff>
    </xdr:from>
    <xdr:ext cx="5261499" cy="1919776"/>
    <xdr:sp macro="" textlink="">
      <xdr:nvSpPr>
        <xdr:cNvPr id="65" name="角丸四角形吹き出し 49" hidden="1">
          <a:extLst>
            <a:ext uri="{FF2B5EF4-FFF2-40B4-BE49-F238E27FC236}">
              <a16:creationId xmlns:a16="http://schemas.microsoft.com/office/drawing/2014/main" id="{00000000-0008-0000-0000-000041000000}"/>
            </a:ext>
          </a:extLst>
        </xdr:cNvPr>
        <xdr:cNvSpPr/>
      </xdr:nvSpPr>
      <xdr:spPr>
        <a:xfrm>
          <a:off x="12087225" y="109747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5</xdr:col>
      <xdr:colOff>3445537</xdr:colOff>
      <xdr:row>18</xdr:row>
      <xdr:rowOff>4620638</xdr:rowOff>
    </xdr:from>
    <xdr:ext cx="5261499" cy="1919776"/>
    <xdr:sp macro="" textlink="">
      <xdr:nvSpPr>
        <xdr:cNvPr id="66" name="角丸四角形吹き出し 5" hidden="1">
          <a:extLst>
            <a:ext uri="{FF2B5EF4-FFF2-40B4-BE49-F238E27FC236}">
              <a16:creationId xmlns:a16="http://schemas.microsoft.com/office/drawing/2014/main" id="{00000000-0008-0000-0000-000042000000}"/>
            </a:ext>
          </a:extLst>
        </xdr:cNvPr>
        <xdr:cNvSpPr/>
      </xdr:nvSpPr>
      <xdr:spPr>
        <a:xfrm>
          <a:off x="12087225" y="27052013"/>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5</xdr:col>
      <xdr:colOff>3445537</xdr:colOff>
      <xdr:row>19</xdr:row>
      <xdr:rowOff>0</xdr:rowOff>
    </xdr:from>
    <xdr:ext cx="5261499" cy="1919776"/>
    <xdr:sp macro="" textlink="">
      <xdr:nvSpPr>
        <xdr:cNvPr id="67" name="角丸四角形吹き出し 28" hidden="1">
          <a:extLst>
            <a:ext uri="{FF2B5EF4-FFF2-40B4-BE49-F238E27FC236}">
              <a16:creationId xmlns:a16="http://schemas.microsoft.com/office/drawing/2014/main" id="{00000000-0008-0000-0000-000043000000}"/>
            </a:ext>
          </a:extLst>
        </xdr:cNvPr>
        <xdr:cNvSpPr/>
      </xdr:nvSpPr>
      <xdr:spPr>
        <a:xfrm>
          <a:off x="12087225" y="2705100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5</xdr:col>
      <xdr:colOff>3445537</xdr:colOff>
      <xdr:row>21</xdr:row>
      <xdr:rowOff>4620638</xdr:rowOff>
    </xdr:from>
    <xdr:ext cx="5261499" cy="1919776"/>
    <xdr:sp macro="" textlink="">
      <xdr:nvSpPr>
        <xdr:cNvPr id="68" name="角丸四角形吹き出し 5" hidden="1">
          <a:extLst>
            <a:ext uri="{FF2B5EF4-FFF2-40B4-BE49-F238E27FC236}">
              <a16:creationId xmlns:a16="http://schemas.microsoft.com/office/drawing/2014/main" id="{00000000-0008-0000-0000-000044000000}"/>
            </a:ext>
          </a:extLst>
        </xdr:cNvPr>
        <xdr:cNvSpPr/>
      </xdr:nvSpPr>
      <xdr:spPr>
        <a:xfrm>
          <a:off x="12087225" y="35243513"/>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5</xdr:col>
      <xdr:colOff>3445537</xdr:colOff>
      <xdr:row>22</xdr:row>
      <xdr:rowOff>0</xdr:rowOff>
    </xdr:from>
    <xdr:ext cx="5261499" cy="1919776"/>
    <xdr:sp macro="" textlink="">
      <xdr:nvSpPr>
        <xdr:cNvPr id="69" name="角丸四角形吹き出し 28" hidden="1">
          <a:extLst>
            <a:ext uri="{FF2B5EF4-FFF2-40B4-BE49-F238E27FC236}">
              <a16:creationId xmlns:a16="http://schemas.microsoft.com/office/drawing/2014/main" id="{00000000-0008-0000-0000-000045000000}"/>
            </a:ext>
          </a:extLst>
        </xdr:cNvPr>
        <xdr:cNvSpPr/>
      </xdr:nvSpPr>
      <xdr:spPr>
        <a:xfrm>
          <a:off x="12087225" y="3524250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5</xdr:col>
      <xdr:colOff>3445537</xdr:colOff>
      <xdr:row>22</xdr:row>
      <xdr:rowOff>4620638</xdr:rowOff>
    </xdr:from>
    <xdr:ext cx="5261499" cy="1919776"/>
    <xdr:sp macro="" textlink="">
      <xdr:nvSpPr>
        <xdr:cNvPr id="70" name="角丸四角形吹き出し 5" hidden="1">
          <a:extLst>
            <a:ext uri="{FF2B5EF4-FFF2-40B4-BE49-F238E27FC236}">
              <a16:creationId xmlns:a16="http://schemas.microsoft.com/office/drawing/2014/main" id="{00000000-0008-0000-0000-000046000000}"/>
            </a:ext>
          </a:extLst>
        </xdr:cNvPr>
        <xdr:cNvSpPr/>
      </xdr:nvSpPr>
      <xdr:spPr>
        <a:xfrm>
          <a:off x="12087225" y="36996113"/>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5</xdr:col>
      <xdr:colOff>3445537</xdr:colOff>
      <xdr:row>23</xdr:row>
      <xdr:rowOff>0</xdr:rowOff>
    </xdr:from>
    <xdr:ext cx="5261499" cy="1919776"/>
    <xdr:sp macro="" textlink="">
      <xdr:nvSpPr>
        <xdr:cNvPr id="71" name="角丸四角形吹き出し 28" hidden="1">
          <a:extLst>
            <a:ext uri="{FF2B5EF4-FFF2-40B4-BE49-F238E27FC236}">
              <a16:creationId xmlns:a16="http://schemas.microsoft.com/office/drawing/2014/main" id="{00000000-0008-0000-0000-000047000000}"/>
            </a:ext>
          </a:extLst>
        </xdr:cNvPr>
        <xdr:cNvSpPr/>
      </xdr:nvSpPr>
      <xdr:spPr>
        <a:xfrm>
          <a:off x="12087225" y="3699510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twoCellAnchor>
    <xdr:from>
      <xdr:col>7</xdr:col>
      <xdr:colOff>313769</xdr:colOff>
      <xdr:row>30</xdr:row>
      <xdr:rowOff>2904788</xdr:rowOff>
    </xdr:from>
    <xdr:to>
      <xdr:col>7</xdr:col>
      <xdr:colOff>3080068</xdr:colOff>
      <xdr:row>30</xdr:row>
      <xdr:rowOff>3957838</xdr:rowOff>
    </xdr:to>
    <xdr:sp macro="" textlink="">
      <xdr:nvSpPr>
        <xdr:cNvPr id="72" name="角丸四角形吹き出し 7" hidden="1">
          <a:extLst>
            <a:ext uri="{FF2B5EF4-FFF2-40B4-BE49-F238E27FC236}">
              <a16:creationId xmlns:a16="http://schemas.microsoft.com/office/drawing/2014/main" id="{00000000-0008-0000-0000-000048000000}"/>
            </a:ext>
          </a:extLst>
        </xdr:cNvPr>
        <xdr:cNvSpPr/>
      </xdr:nvSpPr>
      <xdr:spPr>
        <a:xfrm>
          <a:off x="12915344" y="56721038"/>
          <a:ext cx="2413874" cy="1053050"/>
        </a:xfrm>
        <a:prstGeom prst="wedgeRoundRectCallout">
          <a:avLst>
            <a:gd name="adj1" fmla="val -36213"/>
            <a:gd name="adj2" fmla="val 107203"/>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「特に」は不要ではないでしょうか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箇条書きなので相応しくない</a:t>
          </a:r>
          <a:r>
            <a:rPr kumimoji="1" lang="en-US" altLang="ja-JP" sz="1600">
              <a:solidFill>
                <a:schemeClr val="dk1"/>
              </a:solidFill>
              <a:latin typeface="Meiryo UI" panose="020B0604030504040204" pitchFamily="50" charset="-128"/>
              <a:ea typeface="Meiryo UI" panose="020B0604030504040204" pitchFamily="50" charset="-128"/>
              <a:cs typeface="+mn-cs"/>
            </a:rPr>
            <a:t>)</a:t>
          </a:r>
        </a:p>
        <a:p>
          <a:pPr marL="0" indent="0" algn="l">
            <a:lnSpc>
              <a:spcPts val="1700"/>
            </a:lnSpc>
          </a:pP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→反映しました</a:t>
          </a:r>
        </a:p>
      </xdr:txBody>
    </xdr:sp>
    <xdr:clientData/>
  </xdr:twoCellAnchor>
  <xdr:twoCellAnchor>
    <xdr:from>
      <xdr:col>7</xdr:col>
      <xdr:colOff>313769</xdr:colOff>
      <xdr:row>33</xdr:row>
      <xdr:rowOff>2904788</xdr:rowOff>
    </xdr:from>
    <xdr:to>
      <xdr:col>7</xdr:col>
      <xdr:colOff>3080068</xdr:colOff>
      <xdr:row>33</xdr:row>
      <xdr:rowOff>3957838</xdr:rowOff>
    </xdr:to>
    <xdr:sp macro="" textlink="">
      <xdr:nvSpPr>
        <xdr:cNvPr id="73" name="角丸四角形吹き出し 35" hidden="1">
          <a:extLst>
            <a:ext uri="{FF2B5EF4-FFF2-40B4-BE49-F238E27FC236}">
              <a16:creationId xmlns:a16="http://schemas.microsoft.com/office/drawing/2014/main" id="{00000000-0008-0000-0000-000049000000}"/>
            </a:ext>
          </a:extLst>
        </xdr:cNvPr>
        <xdr:cNvSpPr/>
      </xdr:nvSpPr>
      <xdr:spPr>
        <a:xfrm>
          <a:off x="12915344" y="66322238"/>
          <a:ext cx="2413874" cy="310100"/>
        </a:xfrm>
        <a:prstGeom prst="wedgeRoundRectCallout">
          <a:avLst>
            <a:gd name="adj1" fmla="val -36213"/>
            <a:gd name="adj2" fmla="val 107203"/>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「特に」は不要ではないでしょうか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箇条書きなので相応しくない</a:t>
          </a:r>
          <a:r>
            <a:rPr kumimoji="1" lang="en-US" altLang="ja-JP" sz="1600">
              <a:solidFill>
                <a:schemeClr val="dk1"/>
              </a:solidFill>
              <a:latin typeface="Meiryo UI" panose="020B0604030504040204" pitchFamily="50" charset="-128"/>
              <a:ea typeface="Meiryo UI" panose="020B0604030504040204" pitchFamily="50" charset="-128"/>
              <a:cs typeface="+mn-cs"/>
            </a:rPr>
            <a:t>)</a:t>
          </a:r>
        </a:p>
        <a:p>
          <a:pPr marL="0" indent="0" algn="l">
            <a:lnSpc>
              <a:spcPts val="1700"/>
            </a:lnSpc>
          </a:pP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→反映しました</a:t>
          </a:r>
        </a:p>
      </xdr:txBody>
    </xdr:sp>
    <xdr:clientData/>
  </xdr:twoCellAnchor>
  <xdr:twoCellAnchor>
    <xdr:from>
      <xdr:col>7</xdr:col>
      <xdr:colOff>313769</xdr:colOff>
      <xdr:row>32</xdr:row>
      <xdr:rowOff>2904788</xdr:rowOff>
    </xdr:from>
    <xdr:to>
      <xdr:col>7</xdr:col>
      <xdr:colOff>3080068</xdr:colOff>
      <xdr:row>32</xdr:row>
      <xdr:rowOff>3957838</xdr:rowOff>
    </xdr:to>
    <xdr:sp macro="" textlink="">
      <xdr:nvSpPr>
        <xdr:cNvPr id="74" name="角丸四角形吹き出し 37" hidden="1">
          <a:extLst>
            <a:ext uri="{FF2B5EF4-FFF2-40B4-BE49-F238E27FC236}">
              <a16:creationId xmlns:a16="http://schemas.microsoft.com/office/drawing/2014/main" id="{00000000-0008-0000-0000-00004A000000}"/>
            </a:ext>
          </a:extLst>
        </xdr:cNvPr>
        <xdr:cNvSpPr/>
      </xdr:nvSpPr>
      <xdr:spPr>
        <a:xfrm>
          <a:off x="12915344" y="62607488"/>
          <a:ext cx="2413874" cy="805400"/>
        </a:xfrm>
        <a:prstGeom prst="wedgeRoundRectCallout">
          <a:avLst>
            <a:gd name="adj1" fmla="val -36213"/>
            <a:gd name="adj2" fmla="val 107203"/>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「特に」は不要ではないでしょうか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箇条書きなので相応しくない</a:t>
          </a:r>
          <a:r>
            <a:rPr kumimoji="1" lang="en-US" altLang="ja-JP" sz="1600">
              <a:solidFill>
                <a:schemeClr val="dk1"/>
              </a:solidFill>
              <a:latin typeface="Meiryo UI" panose="020B0604030504040204" pitchFamily="50" charset="-128"/>
              <a:ea typeface="Meiryo UI" panose="020B0604030504040204" pitchFamily="50" charset="-128"/>
              <a:cs typeface="+mn-cs"/>
            </a:rPr>
            <a:t>)</a:t>
          </a:r>
        </a:p>
        <a:p>
          <a:pPr marL="0" indent="0" algn="l">
            <a:lnSpc>
              <a:spcPts val="1700"/>
            </a:lnSpc>
          </a:pP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→反映しました</a:t>
          </a:r>
        </a:p>
      </xdr:txBody>
    </xdr:sp>
    <xdr:clientData/>
  </xdr:twoCellAnchor>
  <xdr:twoCellAnchor>
    <xdr:from>
      <xdr:col>8</xdr:col>
      <xdr:colOff>100149</xdr:colOff>
      <xdr:row>25</xdr:row>
      <xdr:rowOff>2029099</xdr:rowOff>
    </xdr:from>
    <xdr:to>
      <xdr:col>8</xdr:col>
      <xdr:colOff>5303521</xdr:colOff>
      <xdr:row>27</xdr:row>
      <xdr:rowOff>280141</xdr:rowOff>
    </xdr:to>
    <xdr:sp macro="" textlink="">
      <xdr:nvSpPr>
        <xdr:cNvPr id="75" name="角丸四角形吹き出し 6" hidden="1">
          <a:extLst>
            <a:ext uri="{FF2B5EF4-FFF2-40B4-BE49-F238E27FC236}">
              <a16:creationId xmlns:a16="http://schemas.microsoft.com/office/drawing/2014/main" id="{00000000-0008-0000-0000-00004B000000}"/>
            </a:ext>
          </a:extLst>
        </xdr:cNvPr>
        <xdr:cNvSpPr/>
      </xdr:nvSpPr>
      <xdr:spPr>
        <a:xfrm>
          <a:off x="15425874" y="41748349"/>
          <a:ext cx="3279322" cy="6166317"/>
        </a:xfrm>
        <a:prstGeom prst="wedgeRoundRectCallout">
          <a:avLst>
            <a:gd name="adj1" fmla="val -19153"/>
            <a:gd name="adj2" fmla="val 66052"/>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№７と同じ表現となっています。事故発生時の対応体制に平時との違いを意識させるとすれば、下記の記載のみとしては</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いかがでしょうか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・情報セキュリティ事件・事故の基準や体制・連絡ルートが</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明確化されていること</a:t>
          </a:r>
        </a:p>
      </xdr:txBody>
    </xdr:sp>
    <xdr:clientData/>
  </xdr:twoCellAnchor>
  <xdr:twoCellAnchor>
    <xdr:from>
      <xdr:col>8</xdr:col>
      <xdr:colOff>100149</xdr:colOff>
      <xdr:row>25</xdr:row>
      <xdr:rowOff>2029099</xdr:rowOff>
    </xdr:from>
    <xdr:to>
      <xdr:col>8</xdr:col>
      <xdr:colOff>5303521</xdr:colOff>
      <xdr:row>27</xdr:row>
      <xdr:rowOff>280141</xdr:rowOff>
    </xdr:to>
    <xdr:sp macro="" textlink="">
      <xdr:nvSpPr>
        <xdr:cNvPr id="76" name="角丸四角形吹き出し 43" hidden="1">
          <a:extLst>
            <a:ext uri="{FF2B5EF4-FFF2-40B4-BE49-F238E27FC236}">
              <a16:creationId xmlns:a16="http://schemas.microsoft.com/office/drawing/2014/main" id="{00000000-0008-0000-0000-00004C000000}"/>
            </a:ext>
          </a:extLst>
        </xdr:cNvPr>
        <xdr:cNvSpPr/>
      </xdr:nvSpPr>
      <xdr:spPr>
        <a:xfrm>
          <a:off x="15425874" y="41748349"/>
          <a:ext cx="3279322" cy="6166317"/>
        </a:xfrm>
        <a:prstGeom prst="wedgeRoundRectCallout">
          <a:avLst>
            <a:gd name="adj1" fmla="val -19153"/>
            <a:gd name="adj2" fmla="val 66052"/>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№７と同じ表現となっています。事故発生時の対応体制に平時との違いを意識させるとすれば、下記の記載のみとしては</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いかがでしょうか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・情報セキュリティ事件・事故の基準や体制・連絡ルートが</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明確化されていること</a:t>
          </a:r>
        </a:p>
      </xdr:txBody>
    </xdr:sp>
    <xdr:clientData/>
  </xdr:twoCellAnchor>
  <xdr:twoCellAnchor>
    <xdr:from>
      <xdr:col>8</xdr:col>
      <xdr:colOff>100149</xdr:colOff>
      <xdr:row>25</xdr:row>
      <xdr:rowOff>2029099</xdr:rowOff>
    </xdr:from>
    <xdr:to>
      <xdr:col>8</xdr:col>
      <xdr:colOff>5303521</xdr:colOff>
      <xdr:row>27</xdr:row>
      <xdr:rowOff>280141</xdr:rowOff>
    </xdr:to>
    <xdr:sp macro="" textlink="">
      <xdr:nvSpPr>
        <xdr:cNvPr id="77" name="角丸四角形吹き出し 44" hidden="1">
          <a:extLst>
            <a:ext uri="{FF2B5EF4-FFF2-40B4-BE49-F238E27FC236}">
              <a16:creationId xmlns:a16="http://schemas.microsoft.com/office/drawing/2014/main" id="{00000000-0008-0000-0000-00004D000000}"/>
            </a:ext>
          </a:extLst>
        </xdr:cNvPr>
        <xdr:cNvSpPr/>
      </xdr:nvSpPr>
      <xdr:spPr>
        <a:xfrm>
          <a:off x="15425874" y="41748349"/>
          <a:ext cx="3279322" cy="6166317"/>
        </a:xfrm>
        <a:prstGeom prst="wedgeRoundRectCallout">
          <a:avLst>
            <a:gd name="adj1" fmla="val -19153"/>
            <a:gd name="adj2" fmla="val 66052"/>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№７と同じ表現となっています。事故発生時の対応体制に平時との違いを意識させるとすれば、下記の記載のみとしては</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いかがでしょうか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・情報セキュリティ事件・事故の基準や体制・連絡ルートが</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明確化されていること</a:t>
          </a:r>
        </a:p>
      </xdr:txBody>
    </xdr:sp>
    <xdr:clientData/>
  </xdr:twoCellAnchor>
  <xdr:twoCellAnchor>
    <xdr:from>
      <xdr:col>8</xdr:col>
      <xdr:colOff>100149</xdr:colOff>
      <xdr:row>25</xdr:row>
      <xdr:rowOff>2029099</xdr:rowOff>
    </xdr:from>
    <xdr:to>
      <xdr:col>8</xdr:col>
      <xdr:colOff>5303521</xdr:colOff>
      <xdr:row>27</xdr:row>
      <xdr:rowOff>280141</xdr:rowOff>
    </xdr:to>
    <xdr:sp macro="" textlink="">
      <xdr:nvSpPr>
        <xdr:cNvPr id="78" name="角丸四角形吹き出し 45" hidden="1">
          <a:extLst>
            <a:ext uri="{FF2B5EF4-FFF2-40B4-BE49-F238E27FC236}">
              <a16:creationId xmlns:a16="http://schemas.microsoft.com/office/drawing/2014/main" id="{00000000-0008-0000-0000-00004E000000}"/>
            </a:ext>
          </a:extLst>
        </xdr:cNvPr>
        <xdr:cNvSpPr/>
      </xdr:nvSpPr>
      <xdr:spPr>
        <a:xfrm>
          <a:off x="15425874" y="41748349"/>
          <a:ext cx="3279322" cy="6166317"/>
        </a:xfrm>
        <a:prstGeom prst="wedgeRoundRectCallout">
          <a:avLst>
            <a:gd name="adj1" fmla="val -19153"/>
            <a:gd name="adj2" fmla="val 66052"/>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№７と同じ表現となっています。事故発生時の対応体制に平時との違いを意識させるとすれば、下記の記載のみとしては</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いかがでしょうか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・情報セキュリティ事件・事故の基準や体制・連絡ルートが</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明確化されていること</a:t>
          </a:r>
        </a:p>
      </xdr:txBody>
    </xdr:sp>
    <xdr:clientData/>
  </xdr:twoCellAnchor>
  <xdr:twoCellAnchor>
    <xdr:from>
      <xdr:col>7</xdr:col>
      <xdr:colOff>313769</xdr:colOff>
      <xdr:row>30</xdr:row>
      <xdr:rowOff>2904788</xdr:rowOff>
    </xdr:from>
    <xdr:to>
      <xdr:col>7</xdr:col>
      <xdr:colOff>3080068</xdr:colOff>
      <xdr:row>30</xdr:row>
      <xdr:rowOff>3957838</xdr:rowOff>
    </xdr:to>
    <xdr:sp macro="" textlink="">
      <xdr:nvSpPr>
        <xdr:cNvPr id="79" name="角丸四角形吹き出し 51" hidden="1">
          <a:extLst>
            <a:ext uri="{FF2B5EF4-FFF2-40B4-BE49-F238E27FC236}">
              <a16:creationId xmlns:a16="http://schemas.microsoft.com/office/drawing/2014/main" id="{00000000-0008-0000-0000-00004F000000}"/>
            </a:ext>
          </a:extLst>
        </xdr:cNvPr>
        <xdr:cNvSpPr/>
      </xdr:nvSpPr>
      <xdr:spPr>
        <a:xfrm>
          <a:off x="12915344" y="56721038"/>
          <a:ext cx="2413874" cy="1053050"/>
        </a:xfrm>
        <a:prstGeom prst="wedgeRoundRectCallout">
          <a:avLst>
            <a:gd name="adj1" fmla="val -36213"/>
            <a:gd name="adj2" fmla="val 107203"/>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「特に」は不要ではないでしょうか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箇条書きなので相応しくない</a:t>
          </a:r>
          <a:r>
            <a:rPr kumimoji="1" lang="en-US" altLang="ja-JP" sz="1600">
              <a:solidFill>
                <a:schemeClr val="dk1"/>
              </a:solidFill>
              <a:latin typeface="Meiryo UI" panose="020B0604030504040204" pitchFamily="50" charset="-128"/>
              <a:ea typeface="Meiryo UI" panose="020B0604030504040204" pitchFamily="50" charset="-128"/>
              <a:cs typeface="+mn-cs"/>
            </a:rPr>
            <a:t>)</a:t>
          </a:r>
        </a:p>
        <a:p>
          <a:pPr marL="0" indent="0" algn="l">
            <a:lnSpc>
              <a:spcPts val="1700"/>
            </a:lnSpc>
          </a:pP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→反映しました</a:t>
          </a:r>
        </a:p>
      </xdr:txBody>
    </xdr:sp>
    <xdr:clientData/>
  </xdr:twoCellAnchor>
  <xdr:twoCellAnchor>
    <xdr:from>
      <xdr:col>7</xdr:col>
      <xdr:colOff>313769</xdr:colOff>
      <xdr:row>30</xdr:row>
      <xdr:rowOff>2904788</xdr:rowOff>
    </xdr:from>
    <xdr:to>
      <xdr:col>7</xdr:col>
      <xdr:colOff>3080068</xdr:colOff>
      <xdr:row>30</xdr:row>
      <xdr:rowOff>3957838</xdr:rowOff>
    </xdr:to>
    <xdr:sp macro="" textlink="">
      <xdr:nvSpPr>
        <xdr:cNvPr id="80" name="角丸四角形吹き出し 7" hidden="1">
          <a:extLst>
            <a:ext uri="{FF2B5EF4-FFF2-40B4-BE49-F238E27FC236}">
              <a16:creationId xmlns:a16="http://schemas.microsoft.com/office/drawing/2014/main" id="{00000000-0008-0000-0000-000050000000}"/>
            </a:ext>
          </a:extLst>
        </xdr:cNvPr>
        <xdr:cNvSpPr/>
      </xdr:nvSpPr>
      <xdr:spPr>
        <a:xfrm>
          <a:off x="12915344" y="56721038"/>
          <a:ext cx="2413874" cy="1053050"/>
        </a:xfrm>
        <a:prstGeom prst="wedgeRoundRectCallout">
          <a:avLst>
            <a:gd name="adj1" fmla="val -36213"/>
            <a:gd name="adj2" fmla="val 107203"/>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「特に」は不要ではないでしょうか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箇条書きなので相応しくない</a:t>
          </a:r>
          <a:r>
            <a:rPr kumimoji="1" lang="en-US" altLang="ja-JP" sz="1600">
              <a:solidFill>
                <a:schemeClr val="dk1"/>
              </a:solidFill>
              <a:latin typeface="Meiryo UI" panose="020B0604030504040204" pitchFamily="50" charset="-128"/>
              <a:ea typeface="Meiryo UI" panose="020B0604030504040204" pitchFamily="50" charset="-128"/>
              <a:cs typeface="+mn-cs"/>
            </a:rPr>
            <a:t>)</a:t>
          </a:r>
        </a:p>
        <a:p>
          <a:pPr marL="0" indent="0" algn="l">
            <a:lnSpc>
              <a:spcPts val="1700"/>
            </a:lnSpc>
          </a:pP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→反映しました</a:t>
          </a:r>
        </a:p>
      </xdr:txBody>
    </xdr:sp>
    <xdr:clientData/>
  </xdr:twoCellAnchor>
  <xdr:twoCellAnchor>
    <xdr:from>
      <xdr:col>7</xdr:col>
      <xdr:colOff>313769</xdr:colOff>
      <xdr:row>30</xdr:row>
      <xdr:rowOff>2904788</xdr:rowOff>
    </xdr:from>
    <xdr:to>
      <xdr:col>7</xdr:col>
      <xdr:colOff>3080068</xdr:colOff>
      <xdr:row>30</xdr:row>
      <xdr:rowOff>3957838</xdr:rowOff>
    </xdr:to>
    <xdr:sp macro="" textlink="">
      <xdr:nvSpPr>
        <xdr:cNvPr id="81" name="角丸四角形吹き出し 7" hidden="1">
          <a:extLst>
            <a:ext uri="{FF2B5EF4-FFF2-40B4-BE49-F238E27FC236}">
              <a16:creationId xmlns:a16="http://schemas.microsoft.com/office/drawing/2014/main" id="{00000000-0008-0000-0000-000051000000}"/>
            </a:ext>
          </a:extLst>
        </xdr:cNvPr>
        <xdr:cNvSpPr/>
      </xdr:nvSpPr>
      <xdr:spPr>
        <a:xfrm>
          <a:off x="12915344" y="56721038"/>
          <a:ext cx="2413874" cy="1053050"/>
        </a:xfrm>
        <a:prstGeom prst="wedgeRoundRectCallout">
          <a:avLst>
            <a:gd name="adj1" fmla="val -36213"/>
            <a:gd name="adj2" fmla="val 107203"/>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「特に」は不要ではないでしょうか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箇条書きなので相応しくない</a:t>
          </a:r>
          <a:r>
            <a:rPr kumimoji="1" lang="en-US" altLang="ja-JP" sz="1600">
              <a:solidFill>
                <a:schemeClr val="dk1"/>
              </a:solidFill>
              <a:latin typeface="Meiryo UI" panose="020B0604030504040204" pitchFamily="50" charset="-128"/>
              <a:ea typeface="Meiryo UI" panose="020B0604030504040204" pitchFamily="50" charset="-128"/>
              <a:cs typeface="+mn-cs"/>
            </a:rPr>
            <a:t>)</a:t>
          </a:r>
        </a:p>
        <a:p>
          <a:pPr marL="0" indent="0" algn="l">
            <a:lnSpc>
              <a:spcPts val="1700"/>
            </a:lnSpc>
          </a:pP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→反映しました</a:t>
          </a:r>
        </a:p>
      </xdr:txBody>
    </xdr:sp>
    <xdr:clientData/>
  </xdr:twoCellAnchor>
  <xdr:twoCellAnchor>
    <xdr:from>
      <xdr:col>7</xdr:col>
      <xdr:colOff>313769</xdr:colOff>
      <xdr:row>30</xdr:row>
      <xdr:rowOff>2904788</xdr:rowOff>
    </xdr:from>
    <xdr:to>
      <xdr:col>7</xdr:col>
      <xdr:colOff>3080068</xdr:colOff>
      <xdr:row>30</xdr:row>
      <xdr:rowOff>3957838</xdr:rowOff>
    </xdr:to>
    <xdr:sp macro="" textlink="">
      <xdr:nvSpPr>
        <xdr:cNvPr id="82" name="角丸四角形吹き出し 7" hidden="1">
          <a:extLst>
            <a:ext uri="{FF2B5EF4-FFF2-40B4-BE49-F238E27FC236}">
              <a16:creationId xmlns:a16="http://schemas.microsoft.com/office/drawing/2014/main" id="{00000000-0008-0000-0000-000052000000}"/>
            </a:ext>
          </a:extLst>
        </xdr:cNvPr>
        <xdr:cNvSpPr/>
      </xdr:nvSpPr>
      <xdr:spPr>
        <a:xfrm>
          <a:off x="12915344" y="56721038"/>
          <a:ext cx="2413874" cy="1053050"/>
        </a:xfrm>
        <a:prstGeom prst="wedgeRoundRectCallout">
          <a:avLst>
            <a:gd name="adj1" fmla="val -36213"/>
            <a:gd name="adj2" fmla="val 107203"/>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「特に」は不要ではないでしょうか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箇条書きなので相応しくない</a:t>
          </a:r>
          <a:r>
            <a:rPr kumimoji="1" lang="en-US" altLang="ja-JP" sz="1600">
              <a:solidFill>
                <a:schemeClr val="dk1"/>
              </a:solidFill>
              <a:latin typeface="Meiryo UI" panose="020B0604030504040204" pitchFamily="50" charset="-128"/>
              <a:ea typeface="Meiryo UI" panose="020B0604030504040204" pitchFamily="50" charset="-128"/>
              <a:cs typeface="+mn-cs"/>
            </a:rPr>
            <a:t>)</a:t>
          </a:r>
        </a:p>
        <a:p>
          <a:pPr marL="0" indent="0" algn="l">
            <a:lnSpc>
              <a:spcPts val="1700"/>
            </a:lnSpc>
          </a:pP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→反映しました</a:t>
          </a:r>
        </a:p>
      </xdr:txBody>
    </xdr:sp>
    <xdr:clientData/>
  </xdr:twoCellAnchor>
  <xdr:twoCellAnchor>
    <xdr:from>
      <xdr:col>7</xdr:col>
      <xdr:colOff>313769</xdr:colOff>
      <xdr:row>32</xdr:row>
      <xdr:rowOff>2904788</xdr:rowOff>
    </xdr:from>
    <xdr:to>
      <xdr:col>7</xdr:col>
      <xdr:colOff>3080068</xdr:colOff>
      <xdr:row>32</xdr:row>
      <xdr:rowOff>3957838</xdr:rowOff>
    </xdr:to>
    <xdr:sp macro="" textlink="">
      <xdr:nvSpPr>
        <xdr:cNvPr id="83" name="角丸四角形吹き出し 55" hidden="1">
          <a:extLst>
            <a:ext uri="{FF2B5EF4-FFF2-40B4-BE49-F238E27FC236}">
              <a16:creationId xmlns:a16="http://schemas.microsoft.com/office/drawing/2014/main" id="{00000000-0008-0000-0000-000053000000}"/>
            </a:ext>
          </a:extLst>
        </xdr:cNvPr>
        <xdr:cNvSpPr/>
      </xdr:nvSpPr>
      <xdr:spPr>
        <a:xfrm>
          <a:off x="12915344" y="62607488"/>
          <a:ext cx="2413874" cy="805400"/>
        </a:xfrm>
        <a:prstGeom prst="wedgeRoundRectCallout">
          <a:avLst>
            <a:gd name="adj1" fmla="val -36213"/>
            <a:gd name="adj2" fmla="val 107203"/>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「特に」は不要ではないでしょうか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箇条書きなので相応しくない</a:t>
          </a:r>
          <a:r>
            <a:rPr kumimoji="1" lang="en-US" altLang="ja-JP" sz="1600">
              <a:solidFill>
                <a:schemeClr val="dk1"/>
              </a:solidFill>
              <a:latin typeface="Meiryo UI" panose="020B0604030504040204" pitchFamily="50" charset="-128"/>
              <a:ea typeface="Meiryo UI" panose="020B0604030504040204" pitchFamily="50" charset="-128"/>
              <a:cs typeface="+mn-cs"/>
            </a:rPr>
            <a:t>)</a:t>
          </a:r>
        </a:p>
        <a:p>
          <a:pPr marL="0" indent="0" algn="l">
            <a:lnSpc>
              <a:spcPts val="1700"/>
            </a:lnSpc>
          </a:pP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→反映しました</a:t>
          </a:r>
        </a:p>
      </xdr:txBody>
    </xdr:sp>
    <xdr:clientData/>
  </xdr:twoCellAnchor>
  <xdr:twoCellAnchor>
    <xdr:from>
      <xdr:col>7</xdr:col>
      <xdr:colOff>313769</xdr:colOff>
      <xdr:row>32</xdr:row>
      <xdr:rowOff>2904788</xdr:rowOff>
    </xdr:from>
    <xdr:to>
      <xdr:col>7</xdr:col>
      <xdr:colOff>3080068</xdr:colOff>
      <xdr:row>32</xdr:row>
      <xdr:rowOff>3957838</xdr:rowOff>
    </xdr:to>
    <xdr:sp macro="" textlink="">
      <xdr:nvSpPr>
        <xdr:cNvPr id="84" name="角丸四角形吹き出し 37" hidden="1">
          <a:extLst>
            <a:ext uri="{FF2B5EF4-FFF2-40B4-BE49-F238E27FC236}">
              <a16:creationId xmlns:a16="http://schemas.microsoft.com/office/drawing/2014/main" id="{00000000-0008-0000-0000-000054000000}"/>
            </a:ext>
          </a:extLst>
        </xdr:cNvPr>
        <xdr:cNvSpPr/>
      </xdr:nvSpPr>
      <xdr:spPr>
        <a:xfrm>
          <a:off x="12915344" y="62607488"/>
          <a:ext cx="2413874" cy="805400"/>
        </a:xfrm>
        <a:prstGeom prst="wedgeRoundRectCallout">
          <a:avLst>
            <a:gd name="adj1" fmla="val -36213"/>
            <a:gd name="adj2" fmla="val 107203"/>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「特に」は不要ではないでしょうか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箇条書きなので相応しくない</a:t>
          </a:r>
          <a:r>
            <a:rPr kumimoji="1" lang="en-US" altLang="ja-JP" sz="1600">
              <a:solidFill>
                <a:schemeClr val="dk1"/>
              </a:solidFill>
              <a:latin typeface="Meiryo UI" panose="020B0604030504040204" pitchFamily="50" charset="-128"/>
              <a:ea typeface="Meiryo UI" panose="020B0604030504040204" pitchFamily="50" charset="-128"/>
              <a:cs typeface="+mn-cs"/>
            </a:rPr>
            <a:t>)</a:t>
          </a:r>
        </a:p>
        <a:p>
          <a:pPr marL="0" indent="0" algn="l">
            <a:lnSpc>
              <a:spcPts val="1700"/>
            </a:lnSpc>
          </a:pP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→反映しました</a:t>
          </a:r>
        </a:p>
      </xdr:txBody>
    </xdr:sp>
    <xdr:clientData/>
  </xdr:twoCellAnchor>
  <xdr:oneCellAnchor>
    <xdr:from>
      <xdr:col>8</xdr:col>
      <xdr:colOff>0</xdr:colOff>
      <xdr:row>65</xdr:row>
      <xdr:rowOff>512706</xdr:rowOff>
    </xdr:from>
    <xdr:ext cx="8056788" cy="4015132"/>
    <xdr:sp macro="" textlink="">
      <xdr:nvSpPr>
        <xdr:cNvPr id="88" name="角丸四角形吹き出し 21" hidden="1">
          <a:extLst>
            <a:ext uri="{FF2B5EF4-FFF2-40B4-BE49-F238E27FC236}">
              <a16:creationId xmlns:a16="http://schemas.microsoft.com/office/drawing/2014/main" id="{00000000-0008-0000-0000-000058000000}"/>
            </a:ext>
          </a:extLst>
        </xdr:cNvPr>
        <xdr:cNvSpPr/>
      </xdr:nvSpPr>
      <xdr:spPr>
        <a:xfrm>
          <a:off x="7648575" y="150626706"/>
          <a:ext cx="8056788" cy="4015132"/>
        </a:xfrm>
        <a:prstGeom prst="wedgeRoundRectCallout">
          <a:avLst>
            <a:gd name="adj1" fmla="val -68413"/>
            <a:gd name="adj2" fmla="val -1261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400">
              <a:solidFill>
                <a:schemeClr val="dk1"/>
              </a:solidFill>
              <a:effectLst/>
              <a:latin typeface="Meiryo UI" panose="020B0604030504040204" pitchFamily="50" charset="-128"/>
              <a:ea typeface="Meiryo UI" panose="020B0604030504040204" pitchFamily="50" charset="-128"/>
              <a:cs typeface="+mn-cs"/>
            </a:rPr>
            <a:t>質問</a:t>
          </a:r>
        </a:p>
        <a:p>
          <a:r>
            <a:rPr lang="ja-JP" altLang="en-US" sz="1400">
              <a:solidFill>
                <a:schemeClr val="dk1"/>
              </a:solidFill>
              <a:effectLst/>
              <a:latin typeface="Meiryo UI" panose="020B0604030504040204" pitchFamily="50" charset="-128"/>
              <a:ea typeface="Meiryo UI" panose="020B0604030504040204" pitchFamily="50" charset="-128"/>
              <a:cs typeface="+mn-cs"/>
            </a:rPr>
            <a:t>達成基準の成熟度レベル差がありますが、これはトライアル版作成当初、情報と機器をあえて分けている理由が、「データ」と「モノ」と異なる分類になっており、それぞれ成熟度を上げる難易度が違うという理由でそれぞれの達成条件を変えているとも解釈できますが、それぞれの達成基準と他社事例の揺らぎについて、以下、解釈があっているか確認させてください</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25</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に定義した管理ルールの順守状況の点検を行っていること。←管理ルールの実践状況の自己審査や第三者監査を求めるような基準となっています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少なくとも自己検証を求めています</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点検の例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管理ルールの遵守状況を確認するチェックリストを作成し、</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 チェックリストにより点検し、不備・違反があれば是正を行っている。</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・・・「何を」が記載されている</a:t>
          </a:r>
        </a:p>
      </xdr:txBody>
    </xdr:sp>
    <xdr:clientData/>
  </xdr:oneCellAnchor>
  <xdr:twoCellAnchor>
    <xdr:from>
      <xdr:col>9</xdr:col>
      <xdr:colOff>241300</xdr:colOff>
      <xdr:row>17</xdr:row>
      <xdr:rowOff>932234</xdr:rowOff>
    </xdr:from>
    <xdr:to>
      <xdr:col>9</xdr:col>
      <xdr:colOff>5245100</xdr:colOff>
      <xdr:row>17</xdr:row>
      <xdr:rowOff>2946401</xdr:rowOff>
    </xdr:to>
    <xdr:sp macro="" textlink="">
      <xdr:nvSpPr>
        <xdr:cNvPr id="89" name="角丸四角形吹き出し 2" hidden="1">
          <a:extLst>
            <a:ext uri="{FF2B5EF4-FFF2-40B4-BE49-F238E27FC236}">
              <a16:creationId xmlns:a16="http://schemas.microsoft.com/office/drawing/2014/main" id="{00000000-0008-0000-0000-000059000000}"/>
            </a:ext>
          </a:extLst>
        </xdr:cNvPr>
        <xdr:cNvSpPr/>
      </xdr:nvSpPr>
      <xdr:spPr>
        <a:xfrm>
          <a:off x="10899775" y="20582309"/>
          <a:ext cx="5003800" cy="2014167"/>
        </a:xfrm>
        <a:prstGeom prst="wedgeRoundRectCallout">
          <a:avLst>
            <a:gd name="adj1" fmla="val 6385"/>
            <a:gd name="adj2" fmla="val 72559"/>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lIns="36000" tIns="36000" rIns="36000" bIns="36000" rtlCol="0" anchor="t">
          <a:noAutofit/>
        </a:bodyPr>
        <a:lstStyle/>
        <a:p>
          <a:pPr marL="0" indent="0" algn="l">
            <a:lnSpc>
              <a:spcPts val="1700"/>
            </a:lnSpc>
          </a:pP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規則</a:t>
          </a: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にはスマートデバイス以外も対象となっていますので、利用申請はスマートデバイスに限定する必要はないと思います。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改定案）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社内の共通電子申請システムで、情報機器の利用申請を行えるようにしている</a:t>
          </a: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反映しました</a:t>
          </a:r>
        </a:p>
      </xdr:txBody>
    </xdr:sp>
    <xdr:clientData/>
  </xdr:twoCellAnchor>
  <xdr:oneCellAnchor>
    <xdr:from>
      <xdr:col>8</xdr:col>
      <xdr:colOff>0</xdr:colOff>
      <xdr:row>17</xdr:row>
      <xdr:rowOff>4620638</xdr:rowOff>
    </xdr:from>
    <xdr:ext cx="5261499" cy="1919776"/>
    <xdr:sp macro="" textlink="">
      <xdr:nvSpPr>
        <xdr:cNvPr id="90" name="角丸四角形吹き出し 5" hidden="1">
          <a:extLst>
            <a:ext uri="{FF2B5EF4-FFF2-40B4-BE49-F238E27FC236}">
              <a16:creationId xmlns:a16="http://schemas.microsoft.com/office/drawing/2014/main" id="{00000000-0008-0000-0000-00005A000000}"/>
            </a:ext>
          </a:extLst>
        </xdr:cNvPr>
        <xdr:cNvSpPr/>
      </xdr:nvSpPr>
      <xdr:spPr>
        <a:xfrm>
          <a:off x="7648575" y="23870663"/>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twoCellAnchor>
    <xdr:from>
      <xdr:col>8</xdr:col>
      <xdr:colOff>2958512</xdr:colOff>
      <xdr:row>78</xdr:row>
      <xdr:rowOff>1291284</xdr:rowOff>
    </xdr:from>
    <xdr:to>
      <xdr:col>9</xdr:col>
      <xdr:colOff>2815752</xdr:colOff>
      <xdr:row>83</xdr:row>
      <xdr:rowOff>0</xdr:rowOff>
    </xdr:to>
    <xdr:sp macro="" textlink="">
      <xdr:nvSpPr>
        <xdr:cNvPr id="91" name="角丸四角形吹き出し 15" hidden="1">
          <a:extLst>
            <a:ext uri="{FF2B5EF4-FFF2-40B4-BE49-F238E27FC236}">
              <a16:creationId xmlns:a16="http://schemas.microsoft.com/office/drawing/2014/main" id="{00000000-0008-0000-0000-00005B000000}"/>
            </a:ext>
          </a:extLst>
        </xdr:cNvPr>
        <xdr:cNvSpPr/>
      </xdr:nvSpPr>
      <xdr:spPr>
        <a:xfrm>
          <a:off x="10607087" y="187857459"/>
          <a:ext cx="2867140" cy="12881916"/>
        </a:xfrm>
        <a:prstGeom prst="wedgeRoundRectCallout">
          <a:avLst>
            <a:gd name="adj1" fmla="val -34002"/>
            <a:gd name="adj2" fmla="val 62582"/>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a:t>
          </a:r>
          <a:r>
            <a:rPr kumimoji="1" lang="en-US" altLang="ja-JP" sz="1600">
              <a:solidFill>
                <a:schemeClr val="dk1"/>
              </a:solidFill>
              <a:latin typeface="Meiryo UI" panose="020B0604030504040204" pitchFamily="50" charset="-128"/>
              <a:ea typeface="Meiryo UI" panose="020B0604030504040204" pitchFamily="50" charset="-128"/>
              <a:cs typeface="+mn-cs"/>
            </a:rPr>
            <a:t>31</a:t>
          </a:r>
          <a:r>
            <a:rPr kumimoji="1" lang="ja-JP" altLang="en-US" sz="1600">
              <a:solidFill>
                <a:schemeClr val="dk1"/>
              </a:solidFill>
              <a:latin typeface="Meiryo UI" panose="020B0604030504040204" pitchFamily="50" charset="-128"/>
              <a:ea typeface="Meiryo UI" panose="020B0604030504040204" pitchFamily="50" charset="-128"/>
              <a:cs typeface="+mn-cs"/>
            </a:rPr>
            <a:t>にて重要な情報資産の特定の例が削除された為、</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重要な情報資産が不明確な状態となっています。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・重要な情報資産（例えば、</a:t>
          </a:r>
          <a:r>
            <a:rPr kumimoji="1" lang="en-US" altLang="ja-JP" sz="1600">
              <a:solidFill>
                <a:schemeClr val="dk1"/>
              </a:solidFill>
              <a:latin typeface="Meiryo UI" panose="020B0604030504040204" pitchFamily="50" charset="-128"/>
              <a:ea typeface="Meiryo UI" panose="020B0604030504040204" pitchFamily="50" charset="-128"/>
              <a:cs typeface="+mn-cs"/>
            </a:rPr>
            <a:t>No25</a:t>
          </a:r>
          <a:r>
            <a:rPr kumimoji="1" lang="ja-JP" altLang="en-US" sz="1600">
              <a:solidFill>
                <a:schemeClr val="dk1"/>
              </a:solidFill>
              <a:latin typeface="Meiryo UI" panose="020B0604030504040204" pitchFamily="50" charset="-128"/>
              <a:ea typeface="Meiryo UI" panose="020B0604030504040204" pitchFamily="50" charset="-128"/>
              <a:cs typeface="+mn-cs"/>
            </a:rPr>
            <a:t>で定められた機密レベルが高い情報資産　など）を共有する取引先</a:t>
          </a:r>
          <a:r>
            <a:rPr kumimoji="1" lang="ja-JP" altLang="en-US" sz="1600">
              <a:solidFill>
                <a:srgbClr val="FF0000"/>
              </a:solidFill>
              <a:latin typeface="Meiryo UI" panose="020B0604030504040204" pitchFamily="50" charset="-128"/>
              <a:ea typeface="Meiryo UI" panose="020B0604030504040204" pitchFamily="50" charset="-128"/>
              <a:cs typeface="+mn-cs"/>
            </a:rPr>
            <a:t> →反映しました</a:t>
          </a:r>
        </a:p>
      </xdr:txBody>
    </xdr:sp>
    <xdr:clientData/>
  </xdr:twoCellAnchor>
  <xdr:oneCellAnchor>
    <xdr:from>
      <xdr:col>8</xdr:col>
      <xdr:colOff>0</xdr:colOff>
      <xdr:row>18</xdr:row>
      <xdr:rowOff>0</xdr:rowOff>
    </xdr:from>
    <xdr:ext cx="5261499" cy="1919776"/>
    <xdr:sp macro="" textlink="">
      <xdr:nvSpPr>
        <xdr:cNvPr id="92" name="角丸四角形吹き出し 28" hidden="1">
          <a:extLst>
            <a:ext uri="{FF2B5EF4-FFF2-40B4-BE49-F238E27FC236}">
              <a16:creationId xmlns:a16="http://schemas.microsoft.com/office/drawing/2014/main" id="{00000000-0008-0000-0000-00005C000000}"/>
            </a:ext>
          </a:extLst>
        </xdr:cNvPr>
        <xdr:cNvSpPr/>
      </xdr:nvSpPr>
      <xdr:spPr>
        <a:xfrm>
          <a:off x="7648575" y="238696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17</xdr:row>
      <xdr:rowOff>4620638</xdr:rowOff>
    </xdr:from>
    <xdr:ext cx="5261499" cy="1919776"/>
    <xdr:sp macro="" textlink="">
      <xdr:nvSpPr>
        <xdr:cNvPr id="93" name="角丸四角形吹き出し 5" hidden="1">
          <a:extLst>
            <a:ext uri="{FF2B5EF4-FFF2-40B4-BE49-F238E27FC236}">
              <a16:creationId xmlns:a16="http://schemas.microsoft.com/office/drawing/2014/main" id="{00000000-0008-0000-0000-00005D000000}"/>
            </a:ext>
          </a:extLst>
        </xdr:cNvPr>
        <xdr:cNvSpPr/>
      </xdr:nvSpPr>
      <xdr:spPr>
        <a:xfrm>
          <a:off x="17202150" y="23870663"/>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18</xdr:row>
      <xdr:rowOff>0</xdr:rowOff>
    </xdr:from>
    <xdr:ext cx="5261499" cy="1919776"/>
    <xdr:sp macro="" textlink="">
      <xdr:nvSpPr>
        <xdr:cNvPr id="94" name="角丸四角形吹き出し 28" hidden="1">
          <a:extLst>
            <a:ext uri="{FF2B5EF4-FFF2-40B4-BE49-F238E27FC236}">
              <a16:creationId xmlns:a16="http://schemas.microsoft.com/office/drawing/2014/main" id="{00000000-0008-0000-0000-00005E000000}"/>
            </a:ext>
          </a:extLst>
        </xdr:cNvPr>
        <xdr:cNvSpPr/>
      </xdr:nvSpPr>
      <xdr:spPr>
        <a:xfrm>
          <a:off x="17202150" y="238696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17</xdr:row>
      <xdr:rowOff>4620638</xdr:rowOff>
    </xdr:from>
    <xdr:ext cx="5261499" cy="1919776"/>
    <xdr:sp macro="" textlink="">
      <xdr:nvSpPr>
        <xdr:cNvPr id="95" name="角丸四角形吹き出し 5" hidden="1">
          <a:extLst>
            <a:ext uri="{FF2B5EF4-FFF2-40B4-BE49-F238E27FC236}">
              <a16:creationId xmlns:a16="http://schemas.microsoft.com/office/drawing/2014/main" id="{00000000-0008-0000-0000-00005F000000}"/>
            </a:ext>
          </a:extLst>
        </xdr:cNvPr>
        <xdr:cNvSpPr/>
      </xdr:nvSpPr>
      <xdr:spPr>
        <a:xfrm>
          <a:off x="17202150" y="23870663"/>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18</xdr:row>
      <xdr:rowOff>0</xdr:rowOff>
    </xdr:from>
    <xdr:ext cx="5261499" cy="1919776"/>
    <xdr:sp macro="" textlink="">
      <xdr:nvSpPr>
        <xdr:cNvPr id="96" name="角丸四角形吹き出し 28" hidden="1">
          <a:extLst>
            <a:ext uri="{FF2B5EF4-FFF2-40B4-BE49-F238E27FC236}">
              <a16:creationId xmlns:a16="http://schemas.microsoft.com/office/drawing/2014/main" id="{00000000-0008-0000-0000-000060000000}"/>
            </a:ext>
          </a:extLst>
        </xdr:cNvPr>
        <xdr:cNvSpPr/>
      </xdr:nvSpPr>
      <xdr:spPr>
        <a:xfrm>
          <a:off x="17202150" y="238696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17</xdr:row>
      <xdr:rowOff>4620638</xdr:rowOff>
    </xdr:from>
    <xdr:ext cx="5261499" cy="1919776"/>
    <xdr:sp macro="" textlink="">
      <xdr:nvSpPr>
        <xdr:cNvPr id="97" name="角丸四角形吹き出し 5" hidden="1">
          <a:extLst>
            <a:ext uri="{FF2B5EF4-FFF2-40B4-BE49-F238E27FC236}">
              <a16:creationId xmlns:a16="http://schemas.microsoft.com/office/drawing/2014/main" id="{00000000-0008-0000-0000-000061000000}"/>
            </a:ext>
          </a:extLst>
        </xdr:cNvPr>
        <xdr:cNvSpPr/>
      </xdr:nvSpPr>
      <xdr:spPr>
        <a:xfrm>
          <a:off x="17202150" y="23870663"/>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18</xdr:row>
      <xdr:rowOff>0</xdr:rowOff>
    </xdr:from>
    <xdr:ext cx="5261499" cy="1919776"/>
    <xdr:sp macro="" textlink="">
      <xdr:nvSpPr>
        <xdr:cNvPr id="98" name="角丸四角形吹き出し 28" hidden="1">
          <a:extLst>
            <a:ext uri="{FF2B5EF4-FFF2-40B4-BE49-F238E27FC236}">
              <a16:creationId xmlns:a16="http://schemas.microsoft.com/office/drawing/2014/main" id="{00000000-0008-0000-0000-000062000000}"/>
            </a:ext>
          </a:extLst>
        </xdr:cNvPr>
        <xdr:cNvSpPr/>
      </xdr:nvSpPr>
      <xdr:spPr>
        <a:xfrm>
          <a:off x="17202150" y="238696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17</xdr:row>
      <xdr:rowOff>4620638</xdr:rowOff>
    </xdr:from>
    <xdr:ext cx="5261499" cy="1919776"/>
    <xdr:sp macro="" textlink="">
      <xdr:nvSpPr>
        <xdr:cNvPr id="99" name="角丸四角形吹き出し 5" hidden="1">
          <a:extLst>
            <a:ext uri="{FF2B5EF4-FFF2-40B4-BE49-F238E27FC236}">
              <a16:creationId xmlns:a16="http://schemas.microsoft.com/office/drawing/2014/main" id="{00000000-0008-0000-0000-000063000000}"/>
            </a:ext>
          </a:extLst>
        </xdr:cNvPr>
        <xdr:cNvSpPr/>
      </xdr:nvSpPr>
      <xdr:spPr>
        <a:xfrm>
          <a:off x="17202150" y="23870663"/>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18</xdr:row>
      <xdr:rowOff>0</xdr:rowOff>
    </xdr:from>
    <xdr:ext cx="5261499" cy="1919776"/>
    <xdr:sp macro="" textlink="">
      <xdr:nvSpPr>
        <xdr:cNvPr id="100" name="角丸四角形吹き出し 28" hidden="1">
          <a:extLst>
            <a:ext uri="{FF2B5EF4-FFF2-40B4-BE49-F238E27FC236}">
              <a16:creationId xmlns:a16="http://schemas.microsoft.com/office/drawing/2014/main" id="{00000000-0008-0000-0000-000064000000}"/>
            </a:ext>
          </a:extLst>
        </xdr:cNvPr>
        <xdr:cNvSpPr/>
      </xdr:nvSpPr>
      <xdr:spPr>
        <a:xfrm>
          <a:off x="17202150" y="238696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17</xdr:row>
      <xdr:rowOff>4620638</xdr:rowOff>
    </xdr:from>
    <xdr:ext cx="5261499" cy="1919776"/>
    <xdr:sp macro="" textlink="">
      <xdr:nvSpPr>
        <xdr:cNvPr id="101" name="角丸四角形吹き出し 5" hidden="1">
          <a:extLst>
            <a:ext uri="{FF2B5EF4-FFF2-40B4-BE49-F238E27FC236}">
              <a16:creationId xmlns:a16="http://schemas.microsoft.com/office/drawing/2014/main" id="{00000000-0008-0000-0000-000065000000}"/>
            </a:ext>
          </a:extLst>
        </xdr:cNvPr>
        <xdr:cNvSpPr/>
      </xdr:nvSpPr>
      <xdr:spPr>
        <a:xfrm>
          <a:off x="17202150" y="23870663"/>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18</xdr:row>
      <xdr:rowOff>0</xdr:rowOff>
    </xdr:from>
    <xdr:ext cx="5261499" cy="1919776"/>
    <xdr:sp macro="" textlink="">
      <xdr:nvSpPr>
        <xdr:cNvPr id="102" name="角丸四角形吹き出し 28" hidden="1">
          <a:extLst>
            <a:ext uri="{FF2B5EF4-FFF2-40B4-BE49-F238E27FC236}">
              <a16:creationId xmlns:a16="http://schemas.microsoft.com/office/drawing/2014/main" id="{00000000-0008-0000-0000-000066000000}"/>
            </a:ext>
          </a:extLst>
        </xdr:cNvPr>
        <xdr:cNvSpPr/>
      </xdr:nvSpPr>
      <xdr:spPr>
        <a:xfrm>
          <a:off x="17202150" y="238696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30</xdr:row>
      <xdr:rowOff>512706</xdr:rowOff>
    </xdr:from>
    <xdr:ext cx="8056788" cy="4015132"/>
    <xdr:sp macro="" textlink="">
      <xdr:nvSpPr>
        <xdr:cNvPr id="103" name="角丸四角形吹き出し 21" hidden="1">
          <a:extLst>
            <a:ext uri="{FF2B5EF4-FFF2-40B4-BE49-F238E27FC236}">
              <a16:creationId xmlns:a16="http://schemas.microsoft.com/office/drawing/2014/main" id="{00000000-0008-0000-0000-000067000000}"/>
            </a:ext>
          </a:extLst>
        </xdr:cNvPr>
        <xdr:cNvSpPr/>
      </xdr:nvSpPr>
      <xdr:spPr>
        <a:xfrm>
          <a:off x="17202150" y="55138581"/>
          <a:ext cx="8056788" cy="4015132"/>
        </a:xfrm>
        <a:prstGeom prst="wedgeRoundRectCallout">
          <a:avLst>
            <a:gd name="adj1" fmla="val -68413"/>
            <a:gd name="adj2" fmla="val -1261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400">
              <a:solidFill>
                <a:schemeClr val="dk1"/>
              </a:solidFill>
              <a:effectLst/>
              <a:latin typeface="Meiryo UI" panose="020B0604030504040204" pitchFamily="50" charset="-128"/>
              <a:ea typeface="Meiryo UI" panose="020B0604030504040204" pitchFamily="50" charset="-128"/>
              <a:cs typeface="+mn-cs"/>
            </a:rPr>
            <a:t>質問</a:t>
          </a:r>
        </a:p>
        <a:p>
          <a:r>
            <a:rPr lang="ja-JP" altLang="en-US" sz="1400">
              <a:solidFill>
                <a:schemeClr val="dk1"/>
              </a:solidFill>
              <a:effectLst/>
              <a:latin typeface="Meiryo UI" panose="020B0604030504040204" pitchFamily="50" charset="-128"/>
              <a:ea typeface="Meiryo UI" panose="020B0604030504040204" pitchFamily="50" charset="-128"/>
              <a:cs typeface="+mn-cs"/>
            </a:rPr>
            <a:t>達成基準の成熟度レベル差がありますが、これはトライアル版作成当初、情報と機器をあえて分けている理由が、「データ」と「モノ」と異なる分類になっており、それぞれ成熟度を上げる難易度が違うという理由でそれぞれの達成条件を変えているとも解釈できますが、それぞれの達成基準と他社事例の揺らぎについて、以下、解釈があっているか確認させてください</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25</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に定義した管理ルールの順守状況の点検を行っていること。←管理ルールの実践状況の自己審査や第三者監査を求めるような基準となっています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少なくとも自己検証を求めています</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点検の例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管理ルールの遵守状況を確認するチェックリストを作成し、</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 チェックリストにより点検し、不備・違反があれば是正を行っている。</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・・・「何を」が記載されている</a:t>
          </a:r>
        </a:p>
      </xdr:txBody>
    </xdr:sp>
    <xdr:clientData/>
  </xdr:oneCellAnchor>
  <xdr:oneCellAnchor>
    <xdr:from>
      <xdr:col>7</xdr:col>
      <xdr:colOff>3445537</xdr:colOff>
      <xdr:row>50</xdr:row>
      <xdr:rowOff>0</xdr:rowOff>
    </xdr:from>
    <xdr:ext cx="5261499" cy="1919776"/>
    <xdr:sp macro="" textlink="">
      <xdr:nvSpPr>
        <xdr:cNvPr id="104" name="角丸四角形吹き出し 46" hidden="1">
          <a:extLst>
            <a:ext uri="{FF2B5EF4-FFF2-40B4-BE49-F238E27FC236}">
              <a16:creationId xmlns:a16="http://schemas.microsoft.com/office/drawing/2014/main" id="{00000000-0008-0000-0000-000068000000}"/>
            </a:ext>
          </a:extLst>
        </xdr:cNvPr>
        <xdr:cNvSpPr/>
      </xdr:nvSpPr>
      <xdr:spPr>
        <a:xfrm>
          <a:off x="17202150" y="1149286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7</xdr:col>
      <xdr:colOff>3445537</xdr:colOff>
      <xdr:row>50</xdr:row>
      <xdr:rowOff>0</xdr:rowOff>
    </xdr:from>
    <xdr:ext cx="5261499" cy="1919776"/>
    <xdr:sp macro="" textlink="">
      <xdr:nvSpPr>
        <xdr:cNvPr id="105" name="角丸四角形吹き出し 47" hidden="1">
          <a:extLst>
            <a:ext uri="{FF2B5EF4-FFF2-40B4-BE49-F238E27FC236}">
              <a16:creationId xmlns:a16="http://schemas.microsoft.com/office/drawing/2014/main" id="{00000000-0008-0000-0000-000069000000}"/>
            </a:ext>
          </a:extLst>
        </xdr:cNvPr>
        <xdr:cNvSpPr/>
      </xdr:nvSpPr>
      <xdr:spPr>
        <a:xfrm>
          <a:off x="17202150" y="1149286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7</xdr:col>
      <xdr:colOff>3445537</xdr:colOff>
      <xdr:row>50</xdr:row>
      <xdr:rowOff>0</xdr:rowOff>
    </xdr:from>
    <xdr:ext cx="5261499" cy="1919776"/>
    <xdr:sp macro="" textlink="">
      <xdr:nvSpPr>
        <xdr:cNvPr id="106" name="角丸四角形吹き出し 48" hidden="1">
          <a:extLst>
            <a:ext uri="{FF2B5EF4-FFF2-40B4-BE49-F238E27FC236}">
              <a16:creationId xmlns:a16="http://schemas.microsoft.com/office/drawing/2014/main" id="{00000000-0008-0000-0000-00006A000000}"/>
            </a:ext>
          </a:extLst>
        </xdr:cNvPr>
        <xdr:cNvSpPr/>
      </xdr:nvSpPr>
      <xdr:spPr>
        <a:xfrm>
          <a:off x="17202150" y="1149286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7</xdr:col>
      <xdr:colOff>3445537</xdr:colOff>
      <xdr:row>50</xdr:row>
      <xdr:rowOff>0</xdr:rowOff>
    </xdr:from>
    <xdr:ext cx="5261499" cy="1919776"/>
    <xdr:sp macro="" textlink="">
      <xdr:nvSpPr>
        <xdr:cNvPr id="107" name="角丸四角形吹き出し 49" hidden="1">
          <a:extLst>
            <a:ext uri="{FF2B5EF4-FFF2-40B4-BE49-F238E27FC236}">
              <a16:creationId xmlns:a16="http://schemas.microsoft.com/office/drawing/2014/main" id="{00000000-0008-0000-0000-00006B000000}"/>
            </a:ext>
          </a:extLst>
        </xdr:cNvPr>
        <xdr:cNvSpPr/>
      </xdr:nvSpPr>
      <xdr:spPr>
        <a:xfrm>
          <a:off x="17202150" y="1149286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65</xdr:row>
      <xdr:rowOff>512706</xdr:rowOff>
    </xdr:from>
    <xdr:ext cx="8056788" cy="4015132"/>
    <xdr:sp macro="" textlink="">
      <xdr:nvSpPr>
        <xdr:cNvPr id="108" name="角丸四角形吹き出し 21" hidden="1">
          <a:extLst>
            <a:ext uri="{FF2B5EF4-FFF2-40B4-BE49-F238E27FC236}">
              <a16:creationId xmlns:a16="http://schemas.microsoft.com/office/drawing/2014/main" id="{00000000-0008-0000-0000-00006C000000}"/>
            </a:ext>
          </a:extLst>
        </xdr:cNvPr>
        <xdr:cNvSpPr/>
      </xdr:nvSpPr>
      <xdr:spPr>
        <a:xfrm>
          <a:off x="17202150" y="150626706"/>
          <a:ext cx="8056788" cy="4015132"/>
        </a:xfrm>
        <a:prstGeom prst="wedgeRoundRectCallout">
          <a:avLst>
            <a:gd name="adj1" fmla="val -68413"/>
            <a:gd name="adj2" fmla="val -1261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400">
              <a:solidFill>
                <a:schemeClr val="dk1"/>
              </a:solidFill>
              <a:effectLst/>
              <a:latin typeface="Meiryo UI" panose="020B0604030504040204" pitchFamily="50" charset="-128"/>
              <a:ea typeface="Meiryo UI" panose="020B0604030504040204" pitchFamily="50" charset="-128"/>
              <a:cs typeface="+mn-cs"/>
            </a:rPr>
            <a:t>質問</a:t>
          </a:r>
        </a:p>
        <a:p>
          <a:r>
            <a:rPr lang="ja-JP" altLang="en-US" sz="1400">
              <a:solidFill>
                <a:schemeClr val="dk1"/>
              </a:solidFill>
              <a:effectLst/>
              <a:latin typeface="Meiryo UI" panose="020B0604030504040204" pitchFamily="50" charset="-128"/>
              <a:ea typeface="Meiryo UI" panose="020B0604030504040204" pitchFamily="50" charset="-128"/>
              <a:cs typeface="+mn-cs"/>
            </a:rPr>
            <a:t>達成基準の成熟度レベル差がありますが、これはトライアル版作成当初、情報と機器をあえて分けている理由が、「データ」と「モノ」と異なる分類になっており、それぞれ成熟度を上げる難易度が違うという理由でそれぞれの達成条件を変えているとも解釈できますが、それぞれの達成基準と他社事例の揺らぎについて、以下、解釈があっているか確認させてください</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25</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に定義した管理ルールの順守状況の点検を行っていること。←管理ルールの実践状況の自己審査や第三者監査を求めるような基準となっています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少なくとも自己検証を求めています</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点検の例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管理ルールの遵守状況を確認するチェックリストを作成し、</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 チェックリストにより点検し、不備・違反があれば是正を行っている。</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・・・「何を」が記載されている</a:t>
          </a:r>
        </a:p>
      </xdr:txBody>
    </xdr:sp>
    <xdr:clientData/>
  </xdr:oneCellAnchor>
  <xdr:oneCellAnchor>
    <xdr:from>
      <xdr:col>7</xdr:col>
      <xdr:colOff>3445537</xdr:colOff>
      <xdr:row>17</xdr:row>
      <xdr:rowOff>4620638</xdr:rowOff>
    </xdr:from>
    <xdr:ext cx="5261499" cy="1919776"/>
    <xdr:sp macro="" textlink="">
      <xdr:nvSpPr>
        <xdr:cNvPr id="110" name="角丸四角形吹き出し 5" hidden="1">
          <a:extLst>
            <a:ext uri="{FF2B5EF4-FFF2-40B4-BE49-F238E27FC236}">
              <a16:creationId xmlns:a16="http://schemas.microsoft.com/office/drawing/2014/main" id="{00000000-0008-0000-0000-00006E000000}"/>
            </a:ext>
          </a:extLst>
        </xdr:cNvPr>
        <xdr:cNvSpPr/>
      </xdr:nvSpPr>
      <xdr:spPr>
        <a:xfrm>
          <a:off x="7646062" y="35147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7</xdr:col>
      <xdr:colOff>3445537</xdr:colOff>
      <xdr:row>18</xdr:row>
      <xdr:rowOff>0</xdr:rowOff>
    </xdr:from>
    <xdr:ext cx="5261499" cy="1919776"/>
    <xdr:sp macro="" textlink="">
      <xdr:nvSpPr>
        <xdr:cNvPr id="111" name="角丸四角形吹き出し 28" hidden="1">
          <a:extLst>
            <a:ext uri="{FF2B5EF4-FFF2-40B4-BE49-F238E27FC236}">
              <a16:creationId xmlns:a16="http://schemas.microsoft.com/office/drawing/2014/main" id="{00000000-0008-0000-0000-00006F000000}"/>
            </a:ext>
          </a:extLst>
        </xdr:cNvPr>
        <xdr:cNvSpPr/>
      </xdr:nvSpPr>
      <xdr:spPr>
        <a:xfrm>
          <a:off x="7646062" y="35147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8</xdr:col>
      <xdr:colOff>0</xdr:colOff>
      <xdr:row>17</xdr:row>
      <xdr:rowOff>4620638</xdr:rowOff>
    </xdr:from>
    <xdr:ext cx="5261499" cy="1919776"/>
    <xdr:sp macro="" textlink="">
      <xdr:nvSpPr>
        <xdr:cNvPr id="112" name="角丸四角形吹き出し 5" hidden="1">
          <a:extLst>
            <a:ext uri="{FF2B5EF4-FFF2-40B4-BE49-F238E27FC236}">
              <a16:creationId xmlns:a16="http://schemas.microsoft.com/office/drawing/2014/main" id="{00000000-0008-0000-0000-000070000000}"/>
            </a:ext>
          </a:extLst>
        </xdr:cNvPr>
        <xdr:cNvSpPr/>
      </xdr:nvSpPr>
      <xdr:spPr>
        <a:xfrm>
          <a:off x="7648575" y="35147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8</xdr:col>
      <xdr:colOff>0</xdr:colOff>
      <xdr:row>18</xdr:row>
      <xdr:rowOff>0</xdr:rowOff>
    </xdr:from>
    <xdr:ext cx="5261499" cy="1919776"/>
    <xdr:sp macro="" textlink="">
      <xdr:nvSpPr>
        <xdr:cNvPr id="113" name="角丸四角形吹き出し 28" hidden="1">
          <a:extLst>
            <a:ext uri="{FF2B5EF4-FFF2-40B4-BE49-F238E27FC236}">
              <a16:creationId xmlns:a16="http://schemas.microsoft.com/office/drawing/2014/main" id="{00000000-0008-0000-0000-000071000000}"/>
            </a:ext>
          </a:extLst>
        </xdr:cNvPr>
        <xdr:cNvSpPr/>
      </xdr:nvSpPr>
      <xdr:spPr>
        <a:xfrm>
          <a:off x="7648575" y="35147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7</xdr:col>
      <xdr:colOff>3445537</xdr:colOff>
      <xdr:row>50</xdr:row>
      <xdr:rowOff>0</xdr:rowOff>
    </xdr:from>
    <xdr:ext cx="5261499" cy="1919776"/>
    <xdr:sp macro="" textlink="">
      <xdr:nvSpPr>
        <xdr:cNvPr id="114" name="角丸四角形吹き出し 46" hidden="1">
          <a:extLst>
            <a:ext uri="{FF2B5EF4-FFF2-40B4-BE49-F238E27FC236}">
              <a16:creationId xmlns:a16="http://schemas.microsoft.com/office/drawing/2014/main" id="{00000000-0008-0000-0000-000072000000}"/>
            </a:ext>
          </a:extLst>
        </xdr:cNvPr>
        <xdr:cNvSpPr/>
      </xdr:nvSpPr>
      <xdr:spPr>
        <a:xfrm>
          <a:off x="7646062" y="35147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7</xdr:col>
      <xdr:colOff>3445537</xdr:colOff>
      <xdr:row>50</xdr:row>
      <xdr:rowOff>0</xdr:rowOff>
    </xdr:from>
    <xdr:ext cx="5261499" cy="1919776"/>
    <xdr:sp macro="" textlink="">
      <xdr:nvSpPr>
        <xdr:cNvPr id="115" name="角丸四角形吹き出し 47" hidden="1">
          <a:extLst>
            <a:ext uri="{FF2B5EF4-FFF2-40B4-BE49-F238E27FC236}">
              <a16:creationId xmlns:a16="http://schemas.microsoft.com/office/drawing/2014/main" id="{00000000-0008-0000-0000-000073000000}"/>
            </a:ext>
          </a:extLst>
        </xdr:cNvPr>
        <xdr:cNvSpPr/>
      </xdr:nvSpPr>
      <xdr:spPr>
        <a:xfrm>
          <a:off x="7646062" y="35147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7</xdr:col>
      <xdr:colOff>3445537</xdr:colOff>
      <xdr:row>50</xdr:row>
      <xdr:rowOff>0</xdr:rowOff>
    </xdr:from>
    <xdr:ext cx="5261499" cy="1919776"/>
    <xdr:sp macro="" textlink="">
      <xdr:nvSpPr>
        <xdr:cNvPr id="116" name="角丸四角形吹き出し 48" hidden="1">
          <a:extLst>
            <a:ext uri="{FF2B5EF4-FFF2-40B4-BE49-F238E27FC236}">
              <a16:creationId xmlns:a16="http://schemas.microsoft.com/office/drawing/2014/main" id="{00000000-0008-0000-0000-000074000000}"/>
            </a:ext>
          </a:extLst>
        </xdr:cNvPr>
        <xdr:cNvSpPr/>
      </xdr:nvSpPr>
      <xdr:spPr>
        <a:xfrm>
          <a:off x="7646062" y="35147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7</xdr:col>
      <xdr:colOff>3445537</xdr:colOff>
      <xdr:row>50</xdr:row>
      <xdr:rowOff>0</xdr:rowOff>
    </xdr:from>
    <xdr:ext cx="5261499" cy="1919776"/>
    <xdr:sp macro="" textlink="">
      <xdr:nvSpPr>
        <xdr:cNvPr id="117" name="角丸四角形吹き出し 49" hidden="1">
          <a:extLst>
            <a:ext uri="{FF2B5EF4-FFF2-40B4-BE49-F238E27FC236}">
              <a16:creationId xmlns:a16="http://schemas.microsoft.com/office/drawing/2014/main" id="{00000000-0008-0000-0000-000075000000}"/>
            </a:ext>
          </a:extLst>
        </xdr:cNvPr>
        <xdr:cNvSpPr/>
      </xdr:nvSpPr>
      <xdr:spPr>
        <a:xfrm>
          <a:off x="7646062" y="35147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7</xdr:col>
      <xdr:colOff>3445537</xdr:colOff>
      <xdr:row>17</xdr:row>
      <xdr:rowOff>4620638</xdr:rowOff>
    </xdr:from>
    <xdr:ext cx="5261499" cy="1919776"/>
    <xdr:sp macro="" textlink="">
      <xdr:nvSpPr>
        <xdr:cNvPr id="118" name="角丸四角形吹き出し 5" hidden="1">
          <a:extLst>
            <a:ext uri="{FF2B5EF4-FFF2-40B4-BE49-F238E27FC236}">
              <a16:creationId xmlns:a16="http://schemas.microsoft.com/office/drawing/2014/main" id="{00000000-0008-0000-0000-000076000000}"/>
            </a:ext>
          </a:extLst>
        </xdr:cNvPr>
        <xdr:cNvSpPr/>
      </xdr:nvSpPr>
      <xdr:spPr>
        <a:xfrm>
          <a:off x="7646062" y="35147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7</xdr:col>
      <xdr:colOff>3445537</xdr:colOff>
      <xdr:row>18</xdr:row>
      <xdr:rowOff>0</xdr:rowOff>
    </xdr:from>
    <xdr:ext cx="5261499" cy="1919776"/>
    <xdr:sp macro="" textlink="">
      <xdr:nvSpPr>
        <xdr:cNvPr id="119" name="角丸四角形吹き出し 28" hidden="1">
          <a:extLst>
            <a:ext uri="{FF2B5EF4-FFF2-40B4-BE49-F238E27FC236}">
              <a16:creationId xmlns:a16="http://schemas.microsoft.com/office/drawing/2014/main" id="{00000000-0008-0000-0000-000077000000}"/>
            </a:ext>
          </a:extLst>
        </xdr:cNvPr>
        <xdr:cNvSpPr/>
      </xdr:nvSpPr>
      <xdr:spPr>
        <a:xfrm>
          <a:off x="7646062" y="35147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8</xdr:col>
      <xdr:colOff>0</xdr:colOff>
      <xdr:row>17</xdr:row>
      <xdr:rowOff>4620638</xdr:rowOff>
    </xdr:from>
    <xdr:ext cx="5261499" cy="1919776"/>
    <xdr:sp macro="" textlink="">
      <xdr:nvSpPr>
        <xdr:cNvPr id="120" name="角丸四角形吹き出し 5" hidden="1">
          <a:extLst>
            <a:ext uri="{FF2B5EF4-FFF2-40B4-BE49-F238E27FC236}">
              <a16:creationId xmlns:a16="http://schemas.microsoft.com/office/drawing/2014/main" id="{00000000-0008-0000-0000-000078000000}"/>
            </a:ext>
          </a:extLst>
        </xdr:cNvPr>
        <xdr:cNvSpPr/>
      </xdr:nvSpPr>
      <xdr:spPr>
        <a:xfrm>
          <a:off x="7648575" y="35147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8</xdr:col>
      <xdr:colOff>0</xdr:colOff>
      <xdr:row>18</xdr:row>
      <xdr:rowOff>0</xdr:rowOff>
    </xdr:from>
    <xdr:ext cx="5261499" cy="1919776"/>
    <xdr:sp macro="" textlink="">
      <xdr:nvSpPr>
        <xdr:cNvPr id="121" name="角丸四角形吹き出し 28" hidden="1">
          <a:extLst>
            <a:ext uri="{FF2B5EF4-FFF2-40B4-BE49-F238E27FC236}">
              <a16:creationId xmlns:a16="http://schemas.microsoft.com/office/drawing/2014/main" id="{00000000-0008-0000-0000-000079000000}"/>
            </a:ext>
          </a:extLst>
        </xdr:cNvPr>
        <xdr:cNvSpPr/>
      </xdr:nvSpPr>
      <xdr:spPr>
        <a:xfrm>
          <a:off x="7648575" y="35147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7</xdr:col>
      <xdr:colOff>3445537</xdr:colOff>
      <xdr:row>50</xdr:row>
      <xdr:rowOff>0</xdr:rowOff>
    </xdr:from>
    <xdr:ext cx="5261499" cy="1919776"/>
    <xdr:sp macro="" textlink="">
      <xdr:nvSpPr>
        <xdr:cNvPr id="122" name="角丸四角形吹き出し 46" hidden="1">
          <a:extLst>
            <a:ext uri="{FF2B5EF4-FFF2-40B4-BE49-F238E27FC236}">
              <a16:creationId xmlns:a16="http://schemas.microsoft.com/office/drawing/2014/main" id="{00000000-0008-0000-0000-00007A000000}"/>
            </a:ext>
          </a:extLst>
        </xdr:cNvPr>
        <xdr:cNvSpPr/>
      </xdr:nvSpPr>
      <xdr:spPr>
        <a:xfrm>
          <a:off x="7646062" y="35147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7</xdr:col>
      <xdr:colOff>3445537</xdr:colOff>
      <xdr:row>50</xdr:row>
      <xdr:rowOff>0</xdr:rowOff>
    </xdr:from>
    <xdr:ext cx="5261499" cy="1919776"/>
    <xdr:sp macro="" textlink="">
      <xdr:nvSpPr>
        <xdr:cNvPr id="123" name="角丸四角形吹き出し 47" hidden="1">
          <a:extLst>
            <a:ext uri="{FF2B5EF4-FFF2-40B4-BE49-F238E27FC236}">
              <a16:creationId xmlns:a16="http://schemas.microsoft.com/office/drawing/2014/main" id="{00000000-0008-0000-0000-00007B000000}"/>
            </a:ext>
          </a:extLst>
        </xdr:cNvPr>
        <xdr:cNvSpPr/>
      </xdr:nvSpPr>
      <xdr:spPr>
        <a:xfrm>
          <a:off x="7646062" y="35147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7</xdr:col>
      <xdr:colOff>3445537</xdr:colOff>
      <xdr:row>50</xdr:row>
      <xdr:rowOff>0</xdr:rowOff>
    </xdr:from>
    <xdr:ext cx="5261499" cy="1919776"/>
    <xdr:sp macro="" textlink="">
      <xdr:nvSpPr>
        <xdr:cNvPr id="124" name="角丸四角形吹き出し 48" hidden="1">
          <a:extLst>
            <a:ext uri="{FF2B5EF4-FFF2-40B4-BE49-F238E27FC236}">
              <a16:creationId xmlns:a16="http://schemas.microsoft.com/office/drawing/2014/main" id="{00000000-0008-0000-0000-00007C000000}"/>
            </a:ext>
          </a:extLst>
        </xdr:cNvPr>
        <xdr:cNvSpPr/>
      </xdr:nvSpPr>
      <xdr:spPr>
        <a:xfrm>
          <a:off x="7646062" y="35147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7</xdr:col>
      <xdr:colOff>3445537</xdr:colOff>
      <xdr:row>50</xdr:row>
      <xdr:rowOff>0</xdr:rowOff>
    </xdr:from>
    <xdr:ext cx="5261499" cy="1919776"/>
    <xdr:sp macro="" textlink="">
      <xdr:nvSpPr>
        <xdr:cNvPr id="125" name="角丸四角形吹き出し 49" hidden="1">
          <a:extLst>
            <a:ext uri="{FF2B5EF4-FFF2-40B4-BE49-F238E27FC236}">
              <a16:creationId xmlns:a16="http://schemas.microsoft.com/office/drawing/2014/main" id="{00000000-0008-0000-0000-00007D000000}"/>
            </a:ext>
          </a:extLst>
        </xdr:cNvPr>
        <xdr:cNvSpPr/>
      </xdr:nvSpPr>
      <xdr:spPr>
        <a:xfrm>
          <a:off x="7646062" y="35147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twoCellAnchor>
    <xdr:from>
      <xdr:col>8</xdr:col>
      <xdr:colOff>2958512</xdr:colOff>
      <xdr:row>78</xdr:row>
      <xdr:rowOff>1291284</xdr:rowOff>
    </xdr:from>
    <xdr:to>
      <xdr:col>9</xdr:col>
      <xdr:colOff>2815752</xdr:colOff>
      <xdr:row>83</xdr:row>
      <xdr:rowOff>0</xdr:rowOff>
    </xdr:to>
    <xdr:sp macro="" textlink="">
      <xdr:nvSpPr>
        <xdr:cNvPr id="126" name="角丸四角形吹き出し 15" hidden="1">
          <a:extLst>
            <a:ext uri="{FF2B5EF4-FFF2-40B4-BE49-F238E27FC236}">
              <a16:creationId xmlns:a16="http://schemas.microsoft.com/office/drawing/2014/main" id="{00000000-0008-0000-0000-00007E000000}"/>
            </a:ext>
          </a:extLst>
        </xdr:cNvPr>
        <xdr:cNvSpPr/>
      </xdr:nvSpPr>
      <xdr:spPr>
        <a:xfrm>
          <a:off x="10607087" y="27646959"/>
          <a:ext cx="2867140" cy="4938066"/>
        </a:xfrm>
        <a:prstGeom prst="wedgeRoundRectCallout">
          <a:avLst>
            <a:gd name="adj1" fmla="val -34002"/>
            <a:gd name="adj2" fmla="val 62582"/>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a:t>
          </a:r>
          <a:r>
            <a:rPr kumimoji="1" lang="en-US" altLang="ja-JP" sz="1600">
              <a:solidFill>
                <a:schemeClr val="dk1"/>
              </a:solidFill>
              <a:latin typeface="Meiryo UI" panose="020B0604030504040204" pitchFamily="50" charset="-128"/>
              <a:ea typeface="Meiryo UI" panose="020B0604030504040204" pitchFamily="50" charset="-128"/>
              <a:cs typeface="+mn-cs"/>
            </a:rPr>
            <a:t>31</a:t>
          </a:r>
          <a:r>
            <a:rPr kumimoji="1" lang="ja-JP" altLang="en-US" sz="1600">
              <a:solidFill>
                <a:schemeClr val="dk1"/>
              </a:solidFill>
              <a:latin typeface="Meiryo UI" panose="020B0604030504040204" pitchFamily="50" charset="-128"/>
              <a:ea typeface="Meiryo UI" panose="020B0604030504040204" pitchFamily="50" charset="-128"/>
              <a:cs typeface="+mn-cs"/>
            </a:rPr>
            <a:t>にて重要な情報資産の特定の例が削除された為、</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重要な情報資産が不明確な状態となっています。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・重要な情報資産（例えば、</a:t>
          </a:r>
          <a:r>
            <a:rPr kumimoji="1" lang="en-US" altLang="ja-JP" sz="1600">
              <a:solidFill>
                <a:schemeClr val="dk1"/>
              </a:solidFill>
              <a:latin typeface="Meiryo UI" panose="020B0604030504040204" pitchFamily="50" charset="-128"/>
              <a:ea typeface="Meiryo UI" panose="020B0604030504040204" pitchFamily="50" charset="-128"/>
              <a:cs typeface="+mn-cs"/>
            </a:rPr>
            <a:t>No25</a:t>
          </a:r>
          <a:r>
            <a:rPr kumimoji="1" lang="ja-JP" altLang="en-US" sz="1600">
              <a:solidFill>
                <a:schemeClr val="dk1"/>
              </a:solidFill>
              <a:latin typeface="Meiryo UI" panose="020B0604030504040204" pitchFamily="50" charset="-128"/>
              <a:ea typeface="Meiryo UI" panose="020B0604030504040204" pitchFamily="50" charset="-128"/>
              <a:cs typeface="+mn-cs"/>
            </a:rPr>
            <a:t>で定められた機密レベルが高い情報資産　など）を共有する取引先</a:t>
          </a:r>
          <a:r>
            <a:rPr kumimoji="1" lang="ja-JP" altLang="en-US" sz="1600">
              <a:solidFill>
                <a:srgbClr val="FF0000"/>
              </a:solidFill>
              <a:latin typeface="Meiryo UI" panose="020B0604030504040204" pitchFamily="50" charset="-128"/>
              <a:ea typeface="Meiryo UI" panose="020B0604030504040204" pitchFamily="50" charset="-128"/>
              <a:cs typeface="+mn-cs"/>
            </a:rPr>
            <a:t> →反映しました</a:t>
          </a:r>
        </a:p>
      </xdr:txBody>
    </xdr:sp>
    <xdr:clientData/>
  </xdr:twoCellAnchor>
  <xdr:twoCellAnchor>
    <xdr:from>
      <xdr:col>8</xdr:col>
      <xdr:colOff>2958512</xdr:colOff>
      <xdr:row>78</xdr:row>
      <xdr:rowOff>1291284</xdr:rowOff>
    </xdr:from>
    <xdr:to>
      <xdr:col>9</xdr:col>
      <xdr:colOff>2815752</xdr:colOff>
      <xdr:row>83</xdr:row>
      <xdr:rowOff>0</xdr:rowOff>
    </xdr:to>
    <xdr:sp macro="" textlink="">
      <xdr:nvSpPr>
        <xdr:cNvPr id="127" name="角丸四角形吹き出し 15" hidden="1">
          <a:extLst>
            <a:ext uri="{FF2B5EF4-FFF2-40B4-BE49-F238E27FC236}">
              <a16:creationId xmlns:a16="http://schemas.microsoft.com/office/drawing/2014/main" id="{00000000-0008-0000-0000-00007F000000}"/>
            </a:ext>
          </a:extLst>
        </xdr:cNvPr>
        <xdr:cNvSpPr/>
      </xdr:nvSpPr>
      <xdr:spPr>
        <a:xfrm>
          <a:off x="10607087" y="27646959"/>
          <a:ext cx="2867140" cy="4938066"/>
        </a:xfrm>
        <a:prstGeom prst="wedgeRoundRectCallout">
          <a:avLst>
            <a:gd name="adj1" fmla="val -34002"/>
            <a:gd name="adj2" fmla="val 62582"/>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a:t>
          </a:r>
          <a:r>
            <a:rPr kumimoji="1" lang="en-US" altLang="ja-JP" sz="1600">
              <a:solidFill>
                <a:schemeClr val="dk1"/>
              </a:solidFill>
              <a:latin typeface="Meiryo UI" panose="020B0604030504040204" pitchFamily="50" charset="-128"/>
              <a:ea typeface="Meiryo UI" panose="020B0604030504040204" pitchFamily="50" charset="-128"/>
              <a:cs typeface="+mn-cs"/>
            </a:rPr>
            <a:t>31</a:t>
          </a:r>
          <a:r>
            <a:rPr kumimoji="1" lang="ja-JP" altLang="en-US" sz="1600">
              <a:solidFill>
                <a:schemeClr val="dk1"/>
              </a:solidFill>
              <a:latin typeface="Meiryo UI" panose="020B0604030504040204" pitchFamily="50" charset="-128"/>
              <a:ea typeface="Meiryo UI" panose="020B0604030504040204" pitchFamily="50" charset="-128"/>
              <a:cs typeface="+mn-cs"/>
            </a:rPr>
            <a:t>にて重要な情報資産の特定の例が削除された為、</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重要な情報資産が不明確な状態となっています。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・重要な情報資産（例えば、</a:t>
          </a:r>
          <a:r>
            <a:rPr kumimoji="1" lang="en-US" altLang="ja-JP" sz="1600">
              <a:solidFill>
                <a:schemeClr val="dk1"/>
              </a:solidFill>
              <a:latin typeface="Meiryo UI" panose="020B0604030504040204" pitchFamily="50" charset="-128"/>
              <a:ea typeface="Meiryo UI" panose="020B0604030504040204" pitchFamily="50" charset="-128"/>
              <a:cs typeface="+mn-cs"/>
            </a:rPr>
            <a:t>No25</a:t>
          </a:r>
          <a:r>
            <a:rPr kumimoji="1" lang="ja-JP" altLang="en-US" sz="1600">
              <a:solidFill>
                <a:schemeClr val="dk1"/>
              </a:solidFill>
              <a:latin typeface="Meiryo UI" panose="020B0604030504040204" pitchFamily="50" charset="-128"/>
              <a:ea typeface="Meiryo UI" panose="020B0604030504040204" pitchFamily="50" charset="-128"/>
              <a:cs typeface="+mn-cs"/>
            </a:rPr>
            <a:t>で定められた機密レベルが高い情報資産　など）を共有する取引先</a:t>
          </a:r>
          <a:r>
            <a:rPr kumimoji="1" lang="ja-JP" altLang="en-US" sz="1600">
              <a:solidFill>
                <a:srgbClr val="FF0000"/>
              </a:solidFill>
              <a:latin typeface="Meiryo UI" panose="020B0604030504040204" pitchFamily="50" charset="-128"/>
              <a:ea typeface="Meiryo UI" panose="020B0604030504040204" pitchFamily="50" charset="-128"/>
              <a:cs typeface="+mn-cs"/>
            </a:rPr>
            <a:t> →反映しました</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0</xdr:colOff>
      <xdr:row>7</xdr:row>
      <xdr:rowOff>0</xdr:rowOff>
    </xdr:from>
    <xdr:ext cx="2790372" cy="1908470"/>
    <xdr:sp macro="" textlink="">
      <xdr:nvSpPr>
        <xdr:cNvPr id="2" name="角丸四角形吹き出し 4" hidden="1">
          <a:extLst>
            <a:ext uri="{FF2B5EF4-FFF2-40B4-BE49-F238E27FC236}">
              <a16:creationId xmlns:a16="http://schemas.microsoft.com/office/drawing/2014/main" id="{2DE6E415-0180-4AFE-905D-134CE5FD3918}"/>
            </a:ext>
          </a:extLst>
        </xdr:cNvPr>
        <xdr:cNvSpPr/>
      </xdr:nvSpPr>
      <xdr:spPr>
        <a:xfrm>
          <a:off x="85725" y="2390775"/>
          <a:ext cx="2790372" cy="1908470"/>
        </a:xfrm>
        <a:prstGeom prst="wedgeRoundRectCallout">
          <a:avLst>
            <a:gd name="adj1" fmla="val 12371"/>
            <a:gd name="adj2" fmla="val 63169"/>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lIns="36000" tIns="36000" rIns="36000" bIns="36000" rtlCol="0" anchor="t">
          <a:noAutofit/>
        </a:bodyPr>
        <a:lstStyle/>
        <a:p>
          <a:pPr algn="l">
            <a:lnSpc>
              <a:spcPts val="1700"/>
            </a:lnSpc>
          </a:pPr>
          <a:r>
            <a:rPr kumimoji="1" lang="ja-JP" altLang="en-US" sz="1600">
              <a:latin typeface="Meiryo UI" panose="020B0604030504040204" pitchFamily="50" charset="-128"/>
              <a:ea typeface="Meiryo UI" panose="020B0604030504040204" pitchFamily="50" charset="-128"/>
            </a:rPr>
            <a:t>以降にそれぞれのルールの策定が登場する為、</a:t>
          </a:r>
          <a:r>
            <a:rPr kumimoji="1" lang="ja-JP" altLang="ja-JP" sz="1100">
              <a:solidFill>
                <a:schemeClr val="dk1"/>
              </a:solidFill>
              <a:effectLst/>
              <a:latin typeface="+mn-lt"/>
              <a:ea typeface="+mn-ea"/>
              <a:cs typeface="+mn-cs"/>
            </a:rPr>
            <a:t>”</a:t>
          </a:r>
          <a:r>
            <a:rPr kumimoji="1" lang="ja-JP" altLang="en-US" sz="1600">
              <a:latin typeface="Meiryo UI" panose="020B0604030504040204" pitchFamily="50" charset="-128"/>
              <a:ea typeface="Meiryo UI" panose="020B0604030504040204" pitchFamily="50" charset="-128"/>
            </a:rPr>
            <a:t>ルール”というラベルは不要とし、守秘義務というラベルとし、達成条件３のみとしてはいかがでしょうか</a:t>
          </a:r>
          <a:endParaRPr kumimoji="1" lang="en-US" altLang="ja-JP" sz="1600">
            <a:latin typeface="Meiryo UI" panose="020B0604030504040204" pitchFamily="50" charset="-128"/>
            <a:ea typeface="Meiryo UI" panose="020B0604030504040204" pitchFamily="50" charset="-128"/>
          </a:endParaRPr>
        </a:p>
        <a:p>
          <a:pPr algn="l">
            <a:lnSpc>
              <a:spcPts val="1700"/>
            </a:lnSpc>
          </a:pPr>
          <a:endParaRPr kumimoji="1" lang="en-US" altLang="ja-JP" sz="1600">
            <a:latin typeface="Meiryo UI" panose="020B0604030504040204" pitchFamily="50" charset="-128"/>
            <a:ea typeface="Meiryo UI" panose="020B0604030504040204" pitchFamily="50" charset="-128"/>
          </a:endParaRPr>
        </a:p>
        <a:p>
          <a:pPr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rPr>
            <a:t>→機密情報を扱うルール としました</a:t>
          </a:r>
          <a:endParaRPr kumimoji="1" lang="en-US" altLang="ja-JP" sz="1600">
            <a:solidFill>
              <a:srgbClr val="FF0000"/>
            </a:solidFill>
            <a:latin typeface="Meiryo UI" panose="020B0604030504040204" pitchFamily="50" charset="-128"/>
            <a:ea typeface="Meiryo UI" panose="020B0604030504040204" pitchFamily="50" charset="-128"/>
          </a:endParaRPr>
        </a:p>
      </xdr:txBody>
    </xdr:sp>
    <xdr:clientData/>
  </xdr:oneCellAnchor>
  <xdr:oneCellAnchor>
    <xdr:from>
      <xdr:col>3</xdr:col>
      <xdr:colOff>0</xdr:colOff>
      <xdr:row>7</xdr:row>
      <xdr:rowOff>0</xdr:rowOff>
    </xdr:from>
    <xdr:ext cx="5261499" cy="1919776"/>
    <xdr:sp macro="" textlink="">
      <xdr:nvSpPr>
        <xdr:cNvPr id="3" name="角丸四角形吹き出し 5" hidden="1">
          <a:extLst>
            <a:ext uri="{FF2B5EF4-FFF2-40B4-BE49-F238E27FC236}">
              <a16:creationId xmlns:a16="http://schemas.microsoft.com/office/drawing/2014/main" id="{FE063B1A-D976-41DB-9A6B-884F48454560}"/>
            </a:ext>
          </a:extLst>
        </xdr:cNvPr>
        <xdr:cNvSpPr/>
      </xdr:nvSpPr>
      <xdr:spPr>
        <a:xfrm>
          <a:off x="9877425" y="2390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7889875" cy="1767140"/>
    <xdr:sp macro="" textlink="">
      <xdr:nvSpPr>
        <xdr:cNvPr id="4" name="角丸四角形吹き出し 20" hidden="1">
          <a:extLst>
            <a:ext uri="{FF2B5EF4-FFF2-40B4-BE49-F238E27FC236}">
              <a16:creationId xmlns:a16="http://schemas.microsoft.com/office/drawing/2014/main" id="{BC0560D6-4BD9-4B41-8496-90225312D233}"/>
            </a:ext>
          </a:extLst>
        </xdr:cNvPr>
        <xdr:cNvSpPr/>
      </xdr:nvSpPr>
      <xdr:spPr>
        <a:xfrm>
          <a:off x="85725" y="2390775"/>
          <a:ext cx="7889875" cy="1767140"/>
        </a:xfrm>
        <a:prstGeom prst="wedgeRoundRectCallout">
          <a:avLst>
            <a:gd name="adj1" fmla="val 17459"/>
            <a:gd name="adj2" fmla="val -94750"/>
            <a:gd name="adj3" fmla="val 16667"/>
          </a:avLst>
        </a:prstGeom>
        <a:solidFill>
          <a:schemeClr val="accent6">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en-US" altLang="ja-JP" sz="1800">
              <a:solidFill>
                <a:schemeClr val="dk1"/>
              </a:solidFill>
              <a:effectLst/>
              <a:latin typeface="Meiryo UI" panose="020B0604030504040204" pitchFamily="50" charset="-128"/>
              <a:ea typeface="Meiryo UI" panose="020B0604030504040204" pitchFamily="50" charset="-128"/>
              <a:cs typeface="+mn-cs"/>
            </a:rPr>
            <a:t>F</a:t>
          </a:r>
          <a:r>
            <a:rPr lang="ja-JP" altLang="ja-JP" sz="1800">
              <a:solidFill>
                <a:schemeClr val="dk1"/>
              </a:solidFill>
              <a:effectLst/>
              <a:latin typeface="Meiryo UI" panose="020B0604030504040204" pitchFamily="50" charset="-128"/>
              <a:ea typeface="Meiryo UI" panose="020B0604030504040204" pitchFamily="50" charset="-128"/>
              <a:cs typeface="+mn-cs"/>
            </a:rPr>
            <a:t>列の目的と</a:t>
          </a:r>
          <a:r>
            <a:rPr lang="en-US" altLang="ja-JP" sz="1800">
              <a:solidFill>
                <a:schemeClr val="dk1"/>
              </a:solidFill>
              <a:effectLst/>
              <a:latin typeface="Meiryo UI" panose="020B0604030504040204" pitchFamily="50" charset="-128"/>
              <a:ea typeface="Meiryo UI" panose="020B0604030504040204" pitchFamily="50" charset="-128"/>
              <a:cs typeface="+mn-cs"/>
            </a:rPr>
            <a:t>G</a:t>
          </a:r>
          <a:r>
            <a:rPr lang="ja-JP" altLang="ja-JP" sz="1800">
              <a:solidFill>
                <a:schemeClr val="dk1"/>
              </a:solidFill>
              <a:effectLst/>
              <a:latin typeface="Meiryo UI" panose="020B0604030504040204" pitchFamily="50" charset="-128"/>
              <a:ea typeface="Meiryo UI" panose="020B0604030504040204" pitchFamily="50" charset="-128"/>
              <a:cs typeface="+mn-cs"/>
            </a:rPr>
            <a:t>列の要求事項について、順番を入れ替えたほうがよいと思いました。</a:t>
          </a:r>
        </a:p>
        <a:p>
          <a:r>
            <a:rPr lang="ja-JP" altLang="ja-JP" sz="1800">
              <a:solidFill>
                <a:schemeClr val="dk1"/>
              </a:solidFill>
              <a:effectLst/>
              <a:latin typeface="Meiryo UI" panose="020B0604030504040204" pitchFamily="50" charset="-128"/>
              <a:ea typeface="Meiryo UI" panose="020B0604030504040204" pitchFamily="50" charset="-128"/>
              <a:cs typeface="+mn-cs"/>
            </a:rPr>
            <a:t>たしかに「何のために」が重要なのですが、目的が先に来ると唐突な印象があると思い、</a:t>
          </a:r>
        </a:p>
        <a:p>
          <a:r>
            <a:rPr lang="ja-JP" altLang="ja-JP" sz="1800">
              <a:solidFill>
                <a:schemeClr val="dk1"/>
              </a:solidFill>
              <a:effectLst/>
              <a:latin typeface="Meiryo UI" panose="020B0604030504040204" pitchFamily="50" charset="-128"/>
              <a:ea typeface="Meiryo UI" panose="020B0604030504040204" pitchFamily="50" charset="-128"/>
              <a:cs typeface="+mn-cs"/>
            </a:rPr>
            <a:t>要求事項があって、それは「何のために」と読むほうが読み手側としては読みやすいかなと思いました。</a:t>
          </a:r>
        </a:p>
      </xdr:txBody>
    </xdr:sp>
    <xdr:clientData/>
  </xdr:oneCellAnchor>
  <xdr:oneCellAnchor>
    <xdr:from>
      <xdr:col>3</xdr:col>
      <xdr:colOff>0</xdr:colOff>
      <xdr:row>7</xdr:row>
      <xdr:rowOff>0</xdr:rowOff>
    </xdr:from>
    <xdr:ext cx="8056788" cy="4015132"/>
    <xdr:sp macro="" textlink="">
      <xdr:nvSpPr>
        <xdr:cNvPr id="5" name="角丸四角形吹き出し 21" hidden="1">
          <a:extLst>
            <a:ext uri="{FF2B5EF4-FFF2-40B4-BE49-F238E27FC236}">
              <a16:creationId xmlns:a16="http://schemas.microsoft.com/office/drawing/2014/main" id="{6A375947-323F-4CF7-A08A-1E6B38E14209}"/>
            </a:ext>
          </a:extLst>
        </xdr:cNvPr>
        <xdr:cNvSpPr/>
      </xdr:nvSpPr>
      <xdr:spPr>
        <a:xfrm>
          <a:off x="9877425" y="2390775"/>
          <a:ext cx="8056788" cy="4015132"/>
        </a:xfrm>
        <a:prstGeom prst="wedgeRoundRectCallout">
          <a:avLst>
            <a:gd name="adj1" fmla="val -68413"/>
            <a:gd name="adj2" fmla="val -1261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400">
              <a:solidFill>
                <a:schemeClr val="dk1"/>
              </a:solidFill>
              <a:effectLst/>
              <a:latin typeface="Meiryo UI" panose="020B0604030504040204" pitchFamily="50" charset="-128"/>
              <a:ea typeface="Meiryo UI" panose="020B0604030504040204" pitchFamily="50" charset="-128"/>
              <a:cs typeface="+mn-cs"/>
            </a:rPr>
            <a:t>質問</a:t>
          </a:r>
        </a:p>
        <a:p>
          <a:r>
            <a:rPr lang="ja-JP" altLang="en-US" sz="1400">
              <a:solidFill>
                <a:schemeClr val="dk1"/>
              </a:solidFill>
              <a:effectLst/>
              <a:latin typeface="Meiryo UI" panose="020B0604030504040204" pitchFamily="50" charset="-128"/>
              <a:ea typeface="Meiryo UI" panose="020B0604030504040204" pitchFamily="50" charset="-128"/>
              <a:cs typeface="+mn-cs"/>
            </a:rPr>
            <a:t>達成基準の成熟度レベル差がありますが、これはトライアル版作成当初、情報と機器をあえて分けている理由が、「データ」と「モノ」と異なる分類になっており、それぞれ成熟度を上げる難易度が違うという理由でそれぞれの達成条件を変えているとも解釈できますが、それぞれの達成基準と他社事例の揺らぎについて、以下、解釈があっているか確認させてください</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25</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に定義した管理ルールの順守状況の点検を行っていること。←管理ルールの実践状況の自己審査や第三者監査を求めるような基準となっています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少なくとも自己検証を求めています</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点検の例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管理ルールの遵守状況を確認するチェックリストを作成し、</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 チェックリストにより点検し、不備・違反があれば是正を行っている。</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・・・「何を」が記載されている</a:t>
          </a:r>
        </a:p>
      </xdr:txBody>
    </xdr:sp>
    <xdr:clientData/>
  </xdr:oneCellAnchor>
  <xdr:oneCellAnchor>
    <xdr:from>
      <xdr:col>3</xdr:col>
      <xdr:colOff>0</xdr:colOff>
      <xdr:row>7</xdr:row>
      <xdr:rowOff>0</xdr:rowOff>
    </xdr:from>
    <xdr:ext cx="10579844" cy="4021915"/>
    <xdr:sp macro="" textlink="">
      <xdr:nvSpPr>
        <xdr:cNvPr id="6" name="角丸四角形吹き出し 22" hidden="1">
          <a:extLst>
            <a:ext uri="{FF2B5EF4-FFF2-40B4-BE49-F238E27FC236}">
              <a16:creationId xmlns:a16="http://schemas.microsoft.com/office/drawing/2014/main" id="{3E0B3069-1E30-45F2-A444-4A13F536AB9D}"/>
            </a:ext>
          </a:extLst>
        </xdr:cNvPr>
        <xdr:cNvSpPr/>
      </xdr:nvSpPr>
      <xdr:spPr>
        <a:xfrm>
          <a:off x="9877425" y="2390775"/>
          <a:ext cx="10579844" cy="4021915"/>
        </a:xfrm>
        <a:prstGeom prst="wedgeRoundRectCallout">
          <a:avLst>
            <a:gd name="adj1" fmla="val -31912"/>
            <a:gd name="adj2" fmla="val 64796"/>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28</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に定義した管理ルールにそって管理を実施すること。← 管理ルールを実践してればよい基準となっています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 管理のレベルは明示しない（できない）との考えです</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管理の例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回／年で実施し、発見された不備の是正などを実施</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・・・「何を」をあえて記載しない</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機器の管理レベル・ルールは個社で違うため詳細まで求めない</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 </a:t>
          </a:r>
          <a:r>
            <a:rPr lang="ja-JP" altLang="en-US" sz="1400">
              <a:solidFill>
                <a:srgbClr val="FF0000"/>
              </a:solidFill>
              <a:effectLst/>
              <a:latin typeface="Meiryo UI" panose="020B0604030504040204" pitchFamily="50" charset="-128"/>
              <a:ea typeface="Meiryo UI" panose="020B0604030504040204" pitchFamily="50" charset="-128"/>
              <a:cs typeface="+mn-cs"/>
            </a:rPr>
            <a:t>→はい</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ja-JP" altLang="en-US" sz="1400">
              <a:solidFill>
                <a:schemeClr val="dk1"/>
              </a:solidFill>
              <a:effectLst/>
              <a:latin typeface="Meiryo UI" panose="020B0604030504040204" pitchFamily="50" charset="-128"/>
              <a:ea typeface="Meiryo UI" panose="020B0604030504040204" pitchFamily="50" charset="-128"/>
              <a:cs typeface="+mn-cs"/>
            </a:rPr>
            <a:t>タイトルを</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管理の例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を</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管理ルールの維持例</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に変更し、</a:t>
          </a:r>
        </a:p>
        <a:p>
          <a:r>
            <a:rPr lang="en-US" altLang="ja-JP" sz="1400">
              <a:solidFill>
                <a:schemeClr val="dk1"/>
              </a:solidFill>
              <a:effectLst/>
              <a:latin typeface="Meiryo UI" panose="020B0604030504040204" pitchFamily="50" charset="-128"/>
              <a:ea typeface="Meiryo UI" panose="020B0604030504040204" pitchFamily="50" charset="-128"/>
              <a:cs typeface="+mn-cs"/>
            </a:rPr>
            <a:t>No.27</a:t>
          </a:r>
          <a:r>
            <a:rPr lang="ja-JP" altLang="en-US" sz="1400">
              <a:solidFill>
                <a:schemeClr val="dk1"/>
              </a:solidFill>
              <a:effectLst/>
              <a:latin typeface="Meiryo UI" panose="020B0604030504040204" pitchFamily="50" charset="-128"/>
              <a:ea typeface="Meiryo UI" panose="020B0604030504040204" pitchFamily="50" charset="-128"/>
              <a:cs typeface="+mn-cs"/>
            </a:rPr>
            <a:t>の情報資産</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情報</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と同様に「何を」実施するか記載したほうが例としては分かりやすいと思います </a:t>
          </a:r>
          <a:r>
            <a:rPr lang="ja-JP" altLang="en-US" sz="1400">
              <a:solidFill>
                <a:srgbClr val="FF0000"/>
              </a:solidFill>
              <a:effectLst/>
              <a:latin typeface="Meiryo UI" panose="020B0604030504040204" pitchFamily="50" charset="-128"/>
              <a:ea typeface="Meiryo UI" panose="020B0604030504040204" pitchFamily="50" charset="-128"/>
              <a:cs typeface="+mn-cs"/>
            </a:rPr>
            <a:t>→目的語を「管理ルールに沿った管理状況の確認を」として反映しました</a:t>
          </a:r>
        </a:p>
        <a:p>
          <a:r>
            <a:rPr lang="ja-JP" altLang="en-US" sz="1400">
              <a:solidFill>
                <a:schemeClr val="dk1"/>
              </a:solidFill>
              <a:effectLst/>
              <a:latin typeface="Meiryo UI" panose="020B0604030504040204" pitchFamily="50" charset="-128"/>
              <a:ea typeface="Meiryo UI" panose="020B0604030504040204" pitchFamily="50" charset="-128"/>
              <a:cs typeface="+mn-cs"/>
            </a:rPr>
            <a:t>たとえば「管理ルールが有効に機能しているか点検</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棚卸・監査</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を</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年で実施する」に変更する </a:t>
          </a:r>
          <a:r>
            <a:rPr lang="ja-JP" altLang="en-US" sz="1400">
              <a:solidFill>
                <a:srgbClr val="FF0000"/>
              </a:solidFill>
              <a:effectLst/>
              <a:latin typeface="Meiryo UI" panose="020B0604030504040204" pitchFamily="50" charset="-128"/>
              <a:ea typeface="Meiryo UI" panose="020B0604030504040204" pitchFamily="50" charset="-128"/>
              <a:cs typeface="+mn-cs"/>
            </a:rPr>
            <a:t>→管理ルールの有効性、よりは、管理ルールの対象物の状況確認を実施する方が有効と考えました</a:t>
          </a:r>
        </a:p>
        <a:p>
          <a:r>
            <a:rPr lang="ja-JP" altLang="en-US" sz="1400">
              <a:solidFill>
                <a:schemeClr val="dk1"/>
              </a:solidFill>
              <a:effectLst/>
              <a:latin typeface="Meiryo UI" panose="020B0604030504040204" pitchFamily="50" charset="-128"/>
              <a:ea typeface="Meiryo UI" panose="020B0604030504040204" pitchFamily="50" charset="-128"/>
              <a:cs typeface="+mn-cs"/>
            </a:rPr>
            <a:t>もともとは、</a:t>
          </a:r>
        </a:p>
        <a:p>
          <a:r>
            <a:rPr lang="ja-JP" altLang="en-US" sz="1400">
              <a:solidFill>
                <a:schemeClr val="dk1"/>
              </a:solidFill>
              <a:effectLst/>
              <a:latin typeface="Meiryo UI" panose="020B0604030504040204" pitchFamily="50" charset="-128"/>
              <a:ea typeface="Meiryo UI" panose="020B0604030504040204" pitchFamily="50" charset="-128"/>
              <a:cs typeface="+mn-cs"/>
            </a:rPr>
            <a:t>・ 情報資産（機器）の棚卸・リスクアセスメント・管理策適用、監査、改善、を年次サイクルで実施</a:t>
          </a:r>
        </a:p>
        <a:p>
          <a:r>
            <a:rPr lang="ja-JP" altLang="en-US" sz="1400">
              <a:solidFill>
                <a:schemeClr val="dk1"/>
              </a:solidFill>
              <a:effectLst/>
              <a:latin typeface="Meiryo UI" panose="020B0604030504040204" pitchFamily="50" charset="-128"/>
              <a:ea typeface="Meiryo UI" panose="020B0604030504040204" pitchFamily="50" charset="-128"/>
              <a:cs typeface="+mn-cs"/>
            </a:rPr>
            <a:t>でしたが、レベルアップ事例に記載されることになっています</a:t>
          </a:r>
        </a:p>
      </xdr:txBody>
    </xdr:sp>
    <xdr:clientData/>
  </xdr:oneCellAnchor>
  <xdr:oneCellAnchor>
    <xdr:from>
      <xdr:col>2</xdr:col>
      <xdr:colOff>0</xdr:colOff>
      <xdr:row>7</xdr:row>
      <xdr:rowOff>0</xdr:rowOff>
    </xdr:from>
    <xdr:ext cx="5151663" cy="1345465"/>
    <xdr:sp macro="" textlink="">
      <xdr:nvSpPr>
        <xdr:cNvPr id="7" name="角丸四角形吹き出し 23" hidden="1">
          <a:extLst>
            <a:ext uri="{FF2B5EF4-FFF2-40B4-BE49-F238E27FC236}">
              <a16:creationId xmlns:a16="http://schemas.microsoft.com/office/drawing/2014/main" id="{F9CFAA8C-A887-484B-B7F7-E4AE87309E12}"/>
            </a:ext>
          </a:extLst>
        </xdr:cNvPr>
        <xdr:cNvSpPr/>
      </xdr:nvSpPr>
      <xdr:spPr>
        <a:xfrm>
          <a:off x="4038600" y="2390775"/>
          <a:ext cx="5151663" cy="1345465"/>
        </a:xfrm>
        <a:prstGeom prst="wedgeRoundRectCallout">
          <a:avLst>
            <a:gd name="adj1" fmla="val 60442"/>
            <a:gd name="adj2" fmla="val -2843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800">
              <a:solidFill>
                <a:schemeClr val="dk1"/>
              </a:solidFill>
              <a:effectLst/>
              <a:latin typeface="Meiryo UI" panose="020B0604030504040204" pitchFamily="50" charset="-128"/>
              <a:ea typeface="Meiryo UI" panose="020B0604030504040204" pitchFamily="50" charset="-128"/>
              <a:cs typeface="+mn-cs"/>
            </a:rPr>
            <a:t>対象が</a:t>
          </a:r>
          <a:r>
            <a:rPr lang="en-US" altLang="ja-JP" sz="1800">
              <a:solidFill>
                <a:schemeClr val="dk1"/>
              </a:solidFill>
              <a:effectLst/>
              <a:latin typeface="Meiryo UI" panose="020B0604030504040204" pitchFamily="50" charset="-128"/>
              <a:ea typeface="Meiryo UI" panose="020B0604030504040204" pitchFamily="50" charset="-128"/>
              <a:cs typeface="+mn-cs"/>
            </a:rPr>
            <a:t>No.26(</a:t>
          </a:r>
          <a:r>
            <a:rPr lang="ja-JP" altLang="en-US" sz="1800">
              <a:solidFill>
                <a:schemeClr val="dk1"/>
              </a:solidFill>
              <a:effectLst/>
              <a:latin typeface="Meiryo UI" panose="020B0604030504040204" pitchFamily="50" charset="-128"/>
              <a:ea typeface="Meiryo UI" panose="020B0604030504040204" pitchFamily="50" charset="-128"/>
              <a:cs typeface="+mn-cs"/>
            </a:rPr>
            <a:t>情報</a:t>
          </a:r>
          <a:r>
            <a:rPr lang="en-US" altLang="ja-JP" sz="1800">
              <a:solidFill>
                <a:schemeClr val="dk1"/>
              </a:solidFill>
              <a:effectLst/>
              <a:latin typeface="Meiryo UI" panose="020B0604030504040204" pitchFamily="50" charset="-128"/>
              <a:ea typeface="Meiryo UI" panose="020B0604030504040204" pitchFamily="50" charset="-128"/>
              <a:cs typeface="+mn-cs"/>
            </a:rPr>
            <a:t>)</a:t>
          </a:r>
          <a:r>
            <a:rPr lang="ja-JP" altLang="en-US" sz="1800">
              <a:solidFill>
                <a:schemeClr val="dk1"/>
              </a:solidFill>
              <a:effectLst/>
              <a:latin typeface="Meiryo UI" panose="020B0604030504040204" pitchFamily="50" charset="-128"/>
              <a:ea typeface="Meiryo UI" panose="020B0604030504040204" pitchFamily="50" charset="-128"/>
              <a:cs typeface="+mn-cs"/>
            </a:rPr>
            <a:t>だけでですが、あえて</a:t>
          </a:r>
          <a:r>
            <a:rPr lang="en-US" altLang="ja-JP" sz="1800">
              <a:solidFill>
                <a:schemeClr val="dk1"/>
              </a:solidFill>
              <a:effectLst/>
              <a:latin typeface="Meiryo UI" panose="020B0604030504040204" pitchFamily="50" charset="-128"/>
              <a:ea typeface="Meiryo UI" panose="020B0604030504040204" pitchFamily="50" charset="-128"/>
              <a:cs typeface="+mn-cs"/>
            </a:rPr>
            <a:t>No.29(</a:t>
          </a:r>
          <a:r>
            <a:rPr lang="ja-JP" altLang="en-US" sz="1800">
              <a:solidFill>
                <a:schemeClr val="dk1"/>
              </a:solidFill>
              <a:effectLst/>
              <a:latin typeface="Meiryo UI" panose="020B0604030504040204" pitchFamily="50" charset="-128"/>
              <a:ea typeface="Meiryo UI" panose="020B0604030504040204" pitchFamily="50" charset="-128"/>
              <a:cs typeface="+mn-cs"/>
            </a:rPr>
            <a:t>機器</a:t>
          </a:r>
          <a:r>
            <a:rPr lang="en-US" altLang="ja-JP" sz="1800">
              <a:solidFill>
                <a:schemeClr val="dk1"/>
              </a:solidFill>
              <a:effectLst/>
              <a:latin typeface="Meiryo UI" panose="020B0604030504040204" pitchFamily="50" charset="-128"/>
              <a:ea typeface="Meiryo UI" panose="020B0604030504040204" pitchFamily="50" charset="-128"/>
              <a:cs typeface="+mn-cs"/>
            </a:rPr>
            <a:t>)</a:t>
          </a:r>
          <a:r>
            <a:rPr lang="ja-JP" altLang="en-US" sz="1800">
              <a:solidFill>
                <a:schemeClr val="dk1"/>
              </a:solidFill>
              <a:effectLst/>
              <a:latin typeface="Meiryo UI" panose="020B0604030504040204" pitchFamily="50" charset="-128"/>
              <a:ea typeface="Meiryo UI" panose="020B0604030504040204" pitchFamily="50" charset="-128"/>
              <a:cs typeface="+mn-cs"/>
            </a:rPr>
            <a:t>の一覧は対象にしないという見解が裏にあるのでしょうか</a:t>
          </a:r>
          <a:r>
            <a:rPr lang="ja-JP" altLang="en-US" sz="1800">
              <a:solidFill>
                <a:srgbClr val="FF0000"/>
              </a:solidFill>
              <a:effectLst/>
              <a:latin typeface="Meiryo UI" panose="020B0604030504040204" pitchFamily="50" charset="-128"/>
              <a:ea typeface="Meiryo UI" panose="020B0604030504040204" pitchFamily="50" charset="-128"/>
              <a:cs typeface="+mn-cs"/>
            </a:rPr>
            <a:t>？ → 機器より情報資産を重視しています</a:t>
          </a:r>
        </a:p>
      </xdr:txBody>
    </xdr:sp>
    <xdr:clientData/>
  </xdr:oneCellAnchor>
  <xdr:oneCellAnchor>
    <xdr:from>
      <xdr:col>1</xdr:col>
      <xdr:colOff>0</xdr:colOff>
      <xdr:row>7</xdr:row>
      <xdr:rowOff>0</xdr:rowOff>
    </xdr:from>
    <xdr:ext cx="7889875" cy="1767140"/>
    <xdr:sp macro="" textlink="">
      <xdr:nvSpPr>
        <xdr:cNvPr id="8" name="角丸四角形吹き出し 24" hidden="1">
          <a:extLst>
            <a:ext uri="{FF2B5EF4-FFF2-40B4-BE49-F238E27FC236}">
              <a16:creationId xmlns:a16="http://schemas.microsoft.com/office/drawing/2014/main" id="{96093CDC-5595-49E2-A716-852F813DB123}"/>
            </a:ext>
          </a:extLst>
        </xdr:cNvPr>
        <xdr:cNvSpPr/>
      </xdr:nvSpPr>
      <xdr:spPr>
        <a:xfrm>
          <a:off x="85725" y="2390775"/>
          <a:ext cx="7889875" cy="1767140"/>
        </a:xfrm>
        <a:prstGeom prst="wedgeRoundRectCallout">
          <a:avLst>
            <a:gd name="adj1" fmla="val 41000"/>
            <a:gd name="adj2" fmla="val -88462"/>
            <a:gd name="adj3" fmla="val 16667"/>
          </a:avLst>
        </a:prstGeom>
        <a:solidFill>
          <a:schemeClr val="accent6">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en-US" altLang="ja-JP" sz="1800">
              <a:solidFill>
                <a:schemeClr val="dk1"/>
              </a:solidFill>
              <a:effectLst/>
              <a:latin typeface="Meiryo UI" panose="020B0604030504040204" pitchFamily="50" charset="-128"/>
              <a:ea typeface="Meiryo UI" panose="020B0604030504040204" pitchFamily="50" charset="-128"/>
              <a:cs typeface="+mn-cs"/>
            </a:rPr>
            <a:t>F</a:t>
          </a:r>
          <a:r>
            <a:rPr lang="ja-JP" altLang="ja-JP" sz="1800">
              <a:solidFill>
                <a:schemeClr val="dk1"/>
              </a:solidFill>
              <a:effectLst/>
              <a:latin typeface="Meiryo UI" panose="020B0604030504040204" pitchFamily="50" charset="-128"/>
              <a:ea typeface="Meiryo UI" panose="020B0604030504040204" pitchFamily="50" charset="-128"/>
              <a:cs typeface="+mn-cs"/>
            </a:rPr>
            <a:t>列の目的と</a:t>
          </a:r>
          <a:r>
            <a:rPr lang="en-US" altLang="ja-JP" sz="1800">
              <a:solidFill>
                <a:schemeClr val="dk1"/>
              </a:solidFill>
              <a:effectLst/>
              <a:latin typeface="Meiryo UI" panose="020B0604030504040204" pitchFamily="50" charset="-128"/>
              <a:ea typeface="Meiryo UI" panose="020B0604030504040204" pitchFamily="50" charset="-128"/>
              <a:cs typeface="+mn-cs"/>
            </a:rPr>
            <a:t>G</a:t>
          </a:r>
          <a:r>
            <a:rPr lang="ja-JP" altLang="ja-JP" sz="1800">
              <a:solidFill>
                <a:schemeClr val="dk1"/>
              </a:solidFill>
              <a:effectLst/>
              <a:latin typeface="Meiryo UI" panose="020B0604030504040204" pitchFamily="50" charset="-128"/>
              <a:ea typeface="Meiryo UI" panose="020B0604030504040204" pitchFamily="50" charset="-128"/>
              <a:cs typeface="+mn-cs"/>
            </a:rPr>
            <a:t>列の要求事項について、順番を入れ替えたほうがよいと思いました。</a:t>
          </a:r>
        </a:p>
        <a:p>
          <a:r>
            <a:rPr lang="ja-JP" altLang="ja-JP" sz="1800">
              <a:solidFill>
                <a:schemeClr val="dk1"/>
              </a:solidFill>
              <a:effectLst/>
              <a:latin typeface="Meiryo UI" panose="020B0604030504040204" pitchFamily="50" charset="-128"/>
              <a:ea typeface="Meiryo UI" panose="020B0604030504040204" pitchFamily="50" charset="-128"/>
              <a:cs typeface="+mn-cs"/>
            </a:rPr>
            <a:t>たしかに「何のために」が重要なのですが、目的が先に来ると唐突な印象があると思い、</a:t>
          </a:r>
        </a:p>
        <a:p>
          <a:r>
            <a:rPr lang="ja-JP" altLang="ja-JP" sz="1800">
              <a:solidFill>
                <a:schemeClr val="dk1"/>
              </a:solidFill>
              <a:effectLst/>
              <a:latin typeface="Meiryo UI" panose="020B0604030504040204" pitchFamily="50" charset="-128"/>
              <a:ea typeface="Meiryo UI" panose="020B0604030504040204" pitchFamily="50" charset="-128"/>
              <a:cs typeface="+mn-cs"/>
            </a:rPr>
            <a:t>要求事項があって、それは「何のために」と読むほうが読み手側としては読みやすいかなと思いました。</a:t>
          </a:r>
          <a:r>
            <a:rPr lang="ja-JP" altLang="en-US" sz="1800">
              <a:solidFill>
                <a:schemeClr val="dk1"/>
              </a:solidFill>
              <a:effectLst/>
              <a:latin typeface="Meiryo UI" panose="020B0604030504040204" pitchFamily="50" charset="-128"/>
              <a:ea typeface="Meiryo UI" panose="020B0604030504040204" pitchFamily="50" charset="-128"/>
              <a:cs typeface="+mn-cs"/>
            </a:rPr>
            <a:t> → </a:t>
          </a:r>
          <a:r>
            <a:rPr lang="ja-JP" altLang="en-US" sz="1800">
              <a:solidFill>
                <a:srgbClr val="FF0000"/>
              </a:solidFill>
              <a:effectLst/>
              <a:latin typeface="Meiryo UI" panose="020B0604030504040204" pitchFamily="50" charset="-128"/>
              <a:ea typeface="Meiryo UI" panose="020B0604030504040204" pitchFamily="50" charset="-128"/>
              <a:cs typeface="+mn-cs"/>
            </a:rPr>
            <a:t>ご指摘ごもっともながら、論理構成上ママとさせください</a:t>
          </a:r>
          <a:endParaRPr lang="ja-JP" altLang="ja-JP" sz="1800">
            <a:solidFill>
              <a:srgbClr val="FF0000"/>
            </a:solidFill>
            <a:effectLst/>
            <a:latin typeface="Meiryo UI" panose="020B0604030504040204" pitchFamily="50" charset="-128"/>
            <a:ea typeface="Meiryo UI" panose="020B0604030504040204" pitchFamily="50" charset="-128"/>
            <a:cs typeface="+mn-cs"/>
          </a:endParaRPr>
        </a:p>
      </xdr:txBody>
    </xdr:sp>
    <xdr:clientData/>
  </xdr:oneCellAnchor>
  <xdr:oneCellAnchor>
    <xdr:from>
      <xdr:col>2</xdr:col>
      <xdr:colOff>0</xdr:colOff>
      <xdr:row>7</xdr:row>
      <xdr:rowOff>0</xdr:rowOff>
    </xdr:from>
    <xdr:ext cx="5151663" cy="1345465"/>
    <xdr:sp macro="" textlink="">
      <xdr:nvSpPr>
        <xdr:cNvPr id="9" name="角丸四角形吹き出し 25" hidden="1">
          <a:extLst>
            <a:ext uri="{FF2B5EF4-FFF2-40B4-BE49-F238E27FC236}">
              <a16:creationId xmlns:a16="http://schemas.microsoft.com/office/drawing/2014/main" id="{B185E3B0-821B-4CF2-9E54-0263A45C52DD}"/>
            </a:ext>
          </a:extLst>
        </xdr:cNvPr>
        <xdr:cNvSpPr/>
      </xdr:nvSpPr>
      <xdr:spPr>
        <a:xfrm>
          <a:off x="4038600" y="2390775"/>
          <a:ext cx="5151663" cy="1345465"/>
        </a:xfrm>
        <a:prstGeom prst="wedgeRoundRectCallout">
          <a:avLst>
            <a:gd name="adj1" fmla="val 60442"/>
            <a:gd name="adj2" fmla="val -2843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800">
              <a:solidFill>
                <a:schemeClr val="dk1"/>
              </a:solidFill>
              <a:effectLst/>
              <a:latin typeface="Meiryo UI" panose="020B0604030504040204" pitchFamily="50" charset="-128"/>
              <a:ea typeface="Meiryo UI" panose="020B0604030504040204" pitchFamily="50" charset="-128"/>
              <a:cs typeface="+mn-cs"/>
            </a:rPr>
            <a:t>対象が</a:t>
          </a:r>
          <a:r>
            <a:rPr lang="en-US" altLang="ja-JP" sz="1800">
              <a:solidFill>
                <a:schemeClr val="dk1"/>
              </a:solidFill>
              <a:effectLst/>
              <a:latin typeface="Meiryo UI" panose="020B0604030504040204" pitchFamily="50" charset="-128"/>
              <a:ea typeface="Meiryo UI" panose="020B0604030504040204" pitchFamily="50" charset="-128"/>
              <a:cs typeface="+mn-cs"/>
            </a:rPr>
            <a:t>No.26(</a:t>
          </a:r>
          <a:r>
            <a:rPr lang="ja-JP" altLang="en-US" sz="1800">
              <a:solidFill>
                <a:schemeClr val="dk1"/>
              </a:solidFill>
              <a:effectLst/>
              <a:latin typeface="Meiryo UI" panose="020B0604030504040204" pitchFamily="50" charset="-128"/>
              <a:ea typeface="Meiryo UI" panose="020B0604030504040204" pitchFamily="50" charset="-128"/>
              <a:cs typeface="+mn-cs"/>
            </a:rPr>
            <a:t>情報</a:t>
          </a:r>
          <a:r>
            <a:rPr lang="en-US" altLang="ja-JP" sz="1800">
              <a:solidFill>
                <a:schemeClr val="dk1"/>
              </a:solidFill>
              <a:effectLst/>
              <a:latin typeface="Meiryo UI" panose="020B0604030504040204" pitchFamily="50" charset="-128"/>
              <a:ea typeface="Meiryo UI" panose="020B0604030504040204" pitchFamily="50" charset="-128"/>
              <a:cs typeface="+mn-cs"/>
            </a:rPr>
            <a:t>)</a:t>
          </a:r>
          <a:r>
            <a:rPr lang="ja-JP" altLang="en-US" sz="1800">
              <a:solidFill>
                <a:schemeClr val="dk1"/>
              </a:solidFill>
              <a:effectLst/>
              <a:latin typeface="Meiryo UI" panose="020B0604030504040204" pitchFamily="50" charset="-128"/>
              <a:ea typeface="Meiryo UI" panose="020B0604030504040204" pitchFamily="50" charset="-128"/>
              <a:cs typeface="+mn-cs"/>
            </a:rPr>
            <a:t>だけでですが、あえて</a:t>
          </a:r>
          <a:r>
            <a:rPr lang="en-US" altLang="ja-JP" sz="1800">
              <a:solidFill>
                <a:schemeClr val="dk1"/>
              </a:solidFill>
              <a:effectLst/>
              <a:latin typeface="Meiryo UI" panose="020B0604030504040204" pitchFamily="50" charset="-128"/>
              <a:ea typeface="Meiryo UI" panose="020B0604030504040204" pitchFamily="50" charset="-128"/>
              <a:cs typeface="+mn-cs"/>
            </a:rPr>
            <a:t>No.29(</a:t>
          </a:r>
          <a:r>
            <a:rPr lang="ja-JP" altLang="en-US" sz="1800">
              <a:solidFill>
                <a:schemeClr val="dk1"/>
              </a:solidFill>
              <a:effectLst/>
              <a:latin typeface="Meiryo UI" panose="020B0604030504040204" pitchFamily="50" charset="-128"/>
              <a:ea typeface="Meiryo UI" panose="020B0604030504040204" pitchFamily="50" charset="-128"/>
              <a:cs typeface="+mn-cs"/>
            </a:rPr>
            <a:t>機器</a:t>
          </a:r>
          <a:r>
            <a:rPr lang="en-US" altLang="ja-JP" sz="1800">
              <a:solidFill>
                <a:schemeClr val="dk1"/>
              </a:solidFill>
              <a:effectLst/>
              <a:latin typeface="Meiryo UI" panose="020B0604030504040204" pitchFamily="50" charset="-128"/>
              <a:ea typeface="Meiryo UI" panose="020B0604030504040204" pitchFamily="50" charset="-128"/>
              <a:cs typeface="+mn-cs"/>
            </a:rPr>
            <a:t>)</a:t>
          </a:r>
          <a:r>
            <a:rPr lang="ja-JP" altLang="en-US" sz="1800">
              <a:solidFill>
                <a:schemeClr val="dk1"/>
              </a:solidFill>
              <a:effectLst/>
              <a:latin typeface="Meiryo UI" panose="020B0604030504040204" pitchFamily="50" charset="-128"/>
              <a:ea typeface="Meiryo UI" panose="020B0604030504040204" pitchFamily="50" charset="-128"/>
              <a:cs typeface="+mn-cs"/>
            </a:rPr>
            <a:t>の一覧は対象にしないという見解が裏にあるのでしょうか</a:t>
          </a:r>
          <a:r>
            <a:rPr lang="ja-JP" altLang="en-US" sz="1800">
              <a:solidFill>
                <a:srgbClr val="FF0000"/>
              </a:solidFill>
              <a:effectLst/>
              <a:latin typeface="Meiryo UI" panose="020B0604030504040204" pitchFamily="50" charset="-128"/>
              <a:ea typeface="Meiryo UI" panose="020B0604030504040204" pitchFamily="50" charset="-128"/>
              <a:cs typeface="+mn-cs"/>
            </a:rPr>
            <a:t>？ → 機器より情報資産を重視しています</a:t>
          </a:r>
        </a:p>
      </xdr:txBody>
    </xdr:sp>
    <xdr:clientData/>
  </xdr:oneCellAnchor>
  <xdr:oneCellAnchor>
    <xdr:from>
      <xdr:col>2</xdr:col>
      <xdr:colOff>0</xdr:colOff>
      <xdr:row>7</xdr:row>
      <xdr:rowOff>0</xdr:rowOff>
    </xdr:from>
    <xdr:ext cx="5151663" cy="1345465"/>
    <xdr:sp macro="" textlink="">
      <xdr:nvSpPr>
        <xdr:cNvPr id="10" name="角丸四角形吹き出し 26" hidden="1">
          <a:extLst>
            <a:ext uri="{FF2B5EF4-FFF2-40B4-BE49-F238E27FC236}">
              <a16:creationId xmlns:a16="http://schemas.microsoft.com/office/drawing/2014/main" id="{E2106E03-2D96-4973-82ED-3C079F4AEE03}"/>
            </a:ext>
          </a:extLst>
        </xdr:cNvPr>
        <xdr:cNvSpPr/>
      </xdr:nvSpPr>
      <xdr:spPr>
        <a:xfrm>
          <a:off x="4038600" y="2390775"/>
          <a:ext cx="5151663" cy="1345465"/>
        </a:xfrm>
        <a:prstGeom prst="wedgeRoundRectCallout">
          <a:avLst>
            <a:gd name="adj1" fmla="val 60442"/>
            <a:gd name="adj2" fmla="val -2843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800">
              <a:solidFill>
                <a:schemeClr val="dk1"/>
              </a:solidFill>
              <a:effectLst/>
              <a:latin typeface="Meiryo UI" panose="020B0604030504040204" pitchFamily="50" charset="-128"/>
              <a:ea typeface="Meiryo UI" panose="020B0604030504040204" pitchFamily="50" charset="-128"/>
              <a:cs typeface="+mn-cs"/>
            </a:rPr>
            <a:t>対象が</a:t>
          </a:r>
          <a:r>
            <a:rPr lang="en-US" altLang="ja-JP" sz="1800">
              <a:solidFill>
                <a:schemeClr val="dk1"/>
              </a:solidFill>
              <a:effectLst/>
              <a:latin typeface="Meiryo UI" panose="020B0604030504040204" pitchFamily="50" charset="-128"/>
              <a:ea typeface="Meiryo UI" panose="020B0604030504040204" pitchFamily="50" charset="-128"/>
              <a:cs typeface="+mn-cs"/>
            </a:rPr>
            <a:t>No.26(</a:t>
          </a:r>
          <a:r>
            <a:rPr lang="ja-JP" altLang="en-US" sz="1800">
              <a:solidFill>
                <a:schemeClr val="dk1"/>
              </a:solidFill>
              <a:effectLst/>
              <a:latin typeface="Meiryo UI" panose="020B0604030504040204" pitchFamily="50" charset="-128"/>
              <a:ea typeface="Meiryo UI" panose="020B0604030504040204" pitchFamily="50" charset="-128"/>
              <a:cs typeface="+mn-cs"/>
            </a:rPr>
            <a:t>情報</a:t>
          </a:r>
          <a:r>
            <a:rPr lang="en-US" altLang="ja-JP" sz="1800">
              <a:solidFill>
                <a:schemeClr val="dk1"/>
              </a:solidFill>
              <a:effectLst/>
              <a:latin typeface="Meiryo UI" panose="020B0604030504040204" pitchFamily="50" charset="-128"/>
              <a:ea typeface="Meiryo UI" panose="020B0604030504040204" pitchFamily="50" charset="-128"/>
              <a:cs typeface="+mn-cs"/>
            </a:rPr>
            <a:t>)</a:t>
          </a:r>
          <a:r>
            <a:rPr lang="ja-JP" altLang="en-US" sz="1800">
              <a:solidFill>
                <a:schemeClr val="dk1"/>
              </a:solidFill>
              <a:effectLst/>
              <a:latin typeface="Meiryo UI" panose="020B0604030504040204" pitchFamily="50" charset="-128"/>
              <a:ea typeface="Meiryo UI" panose="020B0604030504040204" pitchFamily="50" charset="-128"/>
              <a:cs typeface="+mn-cs"/>
            </a:rPr>
            <a:t>だけでですが、あえて</a:t>
          </a:r>
          <a:r>
            <a:rPr lang="en-US" altLang="ja-JP" sz="1800">
              <a:solidFill>
                <a:schemeClr val="dk1"/>
              </a:solidFill>
              <a:effectLst/>
              <a:latin typeface="Meiryo UI" panose="020B0604030504040204" pitchFamily="50" charset="-128"/>
              <a:ea typeface="Meiryo UI" panose="020B0604030504040204" pitchFamily="50" charset="-128"/>
              <a:cs typeface="+mn-cs"/>
            </a:rPr>
            <a:t>No.29(</a:t>
          </a:r>
          <a:r>
            <a:rPr lang="ja-JP" altLang="en-US" sz="1800">
              <a:solidFill>
                <a:schemeClr val="dk1"/>
              </a:solidFill>
              <a:effectLst/>
              <a:latin typeface="Meiryo UI" panose="020B0604030504040204" pitchFamily="50" charset="-128"/>
              <a:ea typeface="Meiryo UI" panose="020B0604030504040204" pitchFamily="50" charset="-128"/>
              <a:cs typeface="+mn-cs"/>
            </a:rPr>
            <a:t>機器</a:t>
          </a:r>
          <a:r>
            <a:rPr lang="en-US" altLang="ja-JP" sz="1800">
              <a:solidFill>
                <a:schemeClr val="dk1"/>
              </a:solidFill>
              <a:effectLst/>
              <a:latin typeface="Meiryo UI" panose="020B0604030504040204" pitchFamily="50" charset="-128"/>
              <a:ea typeface="Meiryo UI" panose="020B0604030504040204" pitchFamily="50" charset="-128"/>
              <a:cs typeface="+mn-cs"/>
            </a:rPr>
            <a:t>)</a:t>
          </a:r>
          <a:r>
            <a:rPr lang="ja-JP" altLang="en-US" sz="1800">
              <a:solidFill>
                <a:schemeClr val="dk1"/>
              </a:solidFill>
              <a:effectLst/>
              <a:latin typeface="Meiryo UI" panose="020B0604030504040204" pitchFamily="50" charset="-128"/>
              <a:ea typeface="Meiryo UI" panose="020B0604030504040204" pitchFamily="50" charset="-128"/>
              <a:cs typeface="+mn-cs"/>
            </a:rPr>
            <a:t>の一覧は対象にしないという見解が裏にあるのでしょうか</a:t>
          </a:r>
          <a:r>
            <a:rPr lang="ja-JP" altLang="en-US" sz="1800">
              <a:solidFill>
                <a:srgbClr val="FF0000"/>
              </a:solidFill>
              <a:effectLst/>
              <a:latin typeface="Meiryo UI" panose="020B0604030504040204" pitchFamily="50" charset="-128"/>
              <a:ea typeface="Meiryo UI" panose="020B0604030504040204" pitchFamily="50" charset="-128"/>
              <a:cs typeface="+mn-cs"/>
            </a:rPr>
            <a:t>？ → 機器より情報資産を重視しています</a:t>
          </a:r>
        </a:p>
      </xdr:txBody>
    </xdr:sp>
    <xdr:clientData/>
  </xdr:oneCellAnchor>
  <xdr:oneCellAnchor>
    <xdr:from>
      <xdr:col>2</xdr:col>
      <xdr:colOff>0</xdr:colOff>
      <xdr:row>7</xdr:row>
      <xdr:rowOff>0</xdr:rowOff>
    </xdr:from>
    <xdr:ext cx="5151663" cy="1345465"/>
    <xdr:sp macro="" textlink="">
      <xdr:nvSpPr>
        <xdr:cNvPr id="11" name="角丸四角形吹き出し 27" hidden="1">
          <a:extLst>
            <a:ext uri="{FF2B5EF4-FFF2-40B4-BE49-F238E27FC236}">
              <a16:creationId xmlns:a16="http://schemas.microsoft.com/office/drawing/2014/main" id="{5223845A-72AC-42F4-BF39-5B369C82BA3B}"/>
            </a:ext>
          </a:extLst>
        </xdr:cNvPr>
        <xdr:cNvSpPr/>
      </xdr:nvSpPr>
      <xdr:spPr>
        <a:xfrm>
          <a:off x="4038600" y="2390775"/>
          <a:ext cx="5151663" cy="1345465"/>
        </a:xfrm>
        <a:prstGeom prst="wedgeRoundRectCallout">
          <a:avLst>
            <a:gd name="adj1" fmla="val 60442"/>
            <a:gd name="adj2" fmla="val -2843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800">
              <a:solidFill>
                <a:schemeClr val="dk1"/>
              </a:solidFill>
              <a:effectLst/>
              <a:latin typeface="Meiryo UI" panose="020B0604030504040204" pitchFamily="50" charset="-128"/>
              <a:ea typeface="Meiryo UI" panose="020B0604030504040204" pitchFamily="50" charset="-128"/>
              <a:cs typeface="+mn-cs"/>
            </a:rPr>
            <a:t>対象が</a:t>
          </a:r>
          <a:r>
            <a:rPr lang="en-US" altLang="ja-JP" sz="1800">
              <a:solidFill>
                <a:schemeClr val="dk1"/>
              </a:solidFill>
              <a:effectLst/>
              <a:latin typeface="Meiryo UI" panose="020B0604030504040204" pitchFamily="50" charset="-128"/>
              <a:ea typeface="Meiryo UI" panose="020B0604030504040204" pitchFamily="50" charset="-128"/>
              <a:cs typeface="+mn-cs"/>
            </a:rPr>
            <a:t>No.26(</a:t>
          </a:r>
          <a:r>
            <a:rPr lang="ja-JP" altLang="en-US" sz="1800">
              <a:solidFill>
                <a:schemeClr val="dk1"/>
              </a:solidFill>
              <a:effectLst/>
              <a:latin typeface="Meiryo UI" panose="020B0604030504040204" pitchFamily="50" charset="-128"/>
              <a:ea typeface="Meiryo UI" panose="020B0604030504040204" pitchFamily="50" charset="-128"/>
              <a:cs typeface="+mn-cs"/>
            </a:rPr>
            <a:t>情報</a:t>
          </a:r>
          <a:r>
            <a:rPr lang="en-US" altLang="ja-JP" sz="1800">
              <a:solidFill>
                <a:schemeClr val="dk1"/>
              </a:solidFill>
              <a:effectLst/>
              <a:latin typeface="Meiryo UI" panose="020B0604030504040204" pitchFamily="50" charset="-128"/>
              <a:ea typeface="Meiryo UI" panose="020B0604030504040204" pitchFamily="50" charset="-128"/>
              <a:cs typeface="+mn-cs"/>
            </a:rPr>
            <a:t>)</a:t>
          </a:r>
          <a:r>
            <a:rPr lang="ja-JP" altLang="en-US" sz="1800">
              <a:solidFill>
                <a:schemeClr val="dk1"/>
              </a:solidFill>
              <a:effectLst/>
              <a:latin typeface="Meiryo UI" panose="020B0604030504040204" pitchFamily="50" charset="-128"/>
              <a:ea typeface="Meiryo UI" panose="020B0604030504040204" pitchFamily="50" charset="-128"/>
              <a:cs typeface="+mn-cs"/>
            </a:rPr>
            <a:t>だけでですが、あえて</a:t>
          </a:r>
          <a:r>
            <a:rPr lang="en-US" altLang="ja-JP" sz="1800">
              <a:solidFill>
                <a:schemeClr val="dk1"/>
              </a:solidFill>
              <a:effectLst/>
              <a:latin typeface="Meiryo UI" panose="020B0604030504040204" pitchFamily="50" charset="-128"/>
              <a:ea typeface="Meiryo UI" panose="020B0604030504040204" pitchFamily="50" charset="-128"/>
              <a:cs typeface="+mn-cs"/>
            </a:rPr>
            <a:t>No.29(</a:t>
          </a:r>
          <a:r>
            <a:rPr lang="ja-JP" altLang="en-US" sz="1800">
              <a:solidFill>
                <a:schemeClr val="dk1"/>
              </a:solidFill>
              <a:effectLst/>
              <a:latin typeface="Meiryo UI" panose="020B0604030504040204" pitchFamily="50" charset="-128"/>
              <a:ea typeface="Meiryo UI" panose="020B0604030504040204" pitchFamily="50" charset="-128"/>
              <a:cs typeface="+mn-cs"/>
            </a:rPr>
            <a:t>機器</a:t>
          </a:r>
          <a:r>
            <a:rPr lang="en-US" altLang="ja-JP" sz="1800">
              <a:solidFill>
                <a:schemeClr val="dk1"/>
              </a:solidFill>
              <a:effectLst/>
              <a:latin typeface="Meiryo UI" panose="020B0604030504040204" pitchFamily="50" charset="-128"/>
              <a:ea typeface="Meiryo UI" panose="020B0604030504040204" pitchFamily="50" charset="-128"/>
              <a:cs typeface="+mn-cs"/>
            </a:rPr>
            <a:t>)</a:t>
          </a:r>
          <a:r>
            <a:rPr lang="ja-JP" altLang="en-US" sz="1800">
              <a:solidFill>
                <a:schemeClr val="dk1"/>
              </a:solidFill>
              <a:effectLst/>
              <a:latin typeface="Meiryo UI" panose="020B0604030504040204" pitchFamily="50" charset="-128"/>
              <a:ea typeface="Meiryo UI" panose="020B0604030504040204" pitchFamily="50" charset="-128"/>
              <a:cs typeface="+mn-cs"/>
            </a:rPr>
            <a:t>の一覧は対象にしないという見解が裏にあるのでしょうか</a:t>
          </a:r>
          <a:r>
            <a:rPr lang="ja-JP" altLang="en-US" sz="1800">
              <a:solidFill>
                <a:srgbClr val="FF0000"/>
              </a:solidFill>
              <a:effectLst/>
              <a:latin typeface="Meiryo UI" panose="020B0604030504040204" pitchFamily="50" charset="-128"/>
              <a:ea typeface="Meiryo UI" panose="020B0604030504040204" pitchFamily="50" charset="-128"/>
              <a:cs typeface="+mn-cs"/>
            </a:rPr>
            <a:t>？ → 機器より情報資産を重視しています</a:t>
          </a:r>
        </a:p>
      </xdr:txBody>
    </xdr:sp>
    <xdr:clientData/>
  </xdr:oneCellAnchor>
  <xdr:oneCellAnchor>
    <xdr:from>
      <xdr:col>3</xdr:col>
      <xdr:colOff>0</xdr:colOff>
      <xdr:row>7</xdr:row>
      <xdr:rowOff>0</xdr:rowOff>
    </xdr:from>
    <xdr:ext cx="5261499" cy="1919776"/>
    <xdr:sp macro="" textlink="">
      <xdr:nvSpPr>
        <xdr:cNvPr id="12" name="角丸四角形吹き出し 28" hidden="1">
          <a:extLst>
            <a:ext uri="{FF2B5EF4-FFF2-40B4-BE49-F238E27FC236}">
              <a16:creationId xmlns:a16="http://schemas.microsoft.com/office/drawing/2014/main" id="{0B487349-24C9-40F2-9C27-ADEA6FC7C9FB}"/>
            </a:ext>
          </a:extLst>
        </xdr:cNvPr>
        <xdr:cNvSpPr/>
      </xdr:nvSpPr>
      <xdr:spPr>
        <a:xfrm>
          <a:off x="9877425" y="2390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2</xdr:col>
      <xdr:colOff>0</xdr:colOff>
      <xdr:row>7</xdr:row>
      <xdr:rowOff>0</xdr:rowOff>
    </xdr:from>
    <xdr:ext cx="5151663" cy="1345465"/>
    <xdr:sp macro="" textlink="">
      <xdr:nvSpPr>
        <xdr:cNvPr id="13" name="角丸四角形吹き出し 29" hidden="1">
          <a:extLst>
            <a:ext uri="{FF2B5EF4-FFF2-40B4-BE49-F238E27FC236}">
              <a16:creationId xmlns:a16="http://schemas.microsoft.com/office/drawing/2014/main" id="{AD06C482-3252-4BF5-B337-F3F35E614DAF}"/>
            </a:ext>
          </a:extLst>
        </xdr:cNvPr>
        <xdr:cNvSpPr/>
      </xdr:nvSpPr>
      <xdr:spPr>
        <a:xfrm>
          <a:off x="4038600" y="2390775"/>
          <a:ext cx="5151663" cy="1345465"/>
        </a:xfrm>
        <a:prstGeom prst="wedgeRoundRectCallout">
          <a:avLst>
            <a:gd name="adj1" fmla="val 60442"/>
            <a:gd name="adj2" fmla="val -2843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800">
              <a:solidFill>
                <a:schemeClr val="dk1"/>
              </a:solidFill>
              <a:effectLst/>
              <a:latin typeface="Meiryo UI" panose="020B0604030504040204" pitchFamily="50" charset="-128"/>
              <a:ea typeface="Meiryo UI" panose="020B0604030504040204" pitchFamily="50" charset="-128"/>
              <a:cs typeface="+mn-cs"/>
            </a:rPr>
            <a:t>対象が</a:t>
          </a:r>
          <a:r>
            <a:rPr lang="en-US" altLang="ja-JP" sz="1800">
              <a:solidFill>
                <a:schemeClr val="dk1"/>
              </a:solidFill>
              <a:effectLst/>
              <a:latin typeface="Meiryo UI" panose="020B0604030504040204" pitchFamily="50" charset="-128"/>
              <a:ea typeface="Meiryo UI" panose="020B0604030504040204" pitchFamily="50" charset="-128"/>
              <a:cs typeface="+mn-cs"/>
            </a:rPr>
            <a:t>No.26(</a:t>
          </a:r>
          <a:r>
            <a:rPr lang="ja-JP" altLang="en-US" sz="1800">
              <a:solidFill>
                <a:schemeClr val="dk1"/>
              </a:solidFill>
              <a:effectLst/>
              <a:latin typeface="Meiryo UI" panose="020B0604030504040204" pitchFamily="50" charset="-128"/>
              <a:ea typeface="Meiryo UI" panose="020B0604030504040204" pitchFamily="50" charset="-128"/>
              <a:cs typeface="+mn-cs"/>
            </a:rPr>
            <a:t>情報</a:t>
          </a:r>
          <a:r>
            <a:rPr lang="en-US" altLang="ja-JP" sz="1800">
              <a:solidFill>
                <a:schemeClr val="dk1"/>
              </a:solidFill>
              <a:effectLst/>
              <a:latin typeface="Meiryo UI" panose="020B0604030504040204" pitchFamily="50" charset="-128"/>
              <a:ea typeface="Meiryo UI" panose="020B0604030504040204" pitchFamily="50" charset="-128"/>
              <a:cs typeface="+mn-cs"/>
            </a:rPr>
            <a:t>)</a:t>
          </a:r>
          <a:r>
            <a:rPr lang="ja-JP" altLang="en-US" sz="1800">
              <a:solidFill>
                <a:schemeClr val="dk1"/>
              </a:solidFill>
              <a:effectLst/>
              <a:latin typeface="Meiryo UI" panose="020B0604030504040204" pitchFamily="50" charset="-128"/>
              <a:ea typeface="Meiryo UI" panose="020B0604030504040204" pitchFamily="50" charset="-128"/>
              <a:cs typeface="+mn-cs"/>
            </a:rPr>
            <a:t>だけでですが、あえて</a:t>
          </a:r>
          <a:r>
            <a:rPr lang="en-US" altLang="ja-JP" sz="1800">
              <a:solidFill>
                <a:schemeClr val="dk1"/>
              </a:solidFill>
              <a:effectLst/>
              <a:latin typeface="Meiryo UI" panose="020B0604030504040204" pitchFamily="50" charset="-128"/>
              <a:ea typeface="Meiryo UI" panose="020B0604030504040204" pitchFamily="50" charset="-128"/>
              <a:cs typeface="+mn-cs"/>
            </a:rPr>
            <a:t>No.29(</a:t>
          </a:r>
          <a:r>
            <a:rPr lang="ja-JP" altLang="en-US" sz="1800">
              <a:solidFill>
                <a:schemeClr val="dk1"/>
              </a:solidFill>
              <a:effectLst/>
              <a:latin typeface="Meiryo UI" panose="020B0604030504040204" pitchFamily="50" charset="-128"/>
              <a:ea typeface="Meiryo UI" panose="020B0604030504040204" pitchFamily="50" charset="-128"/>
              <a:cs typeface="+mn-cs"/>
            </a:rPr>
            <a:t>機器</a:t>
          </a:r>
          <a:r>
            <a:rPr lang="en-US" altLang="ja-JP" sz="1800">
              <a:solidFill>
                <a:schemeClr val="dk1"/>
              </a:solidFill>
              <a:effectLst/>
              <a:latin typeface="Meiryo UI" panose="020B0604030504040204" pitchFamily="50" charset="-128"/>
              <a:ea typeface="Meiryo UI" panose="020B0604030504040204" pitchFamily="50" charset="-128"/>
              <a:cs typeface="+mn-cs"/>
            </a:rPr>
            <a:t>)</a:t>
          </a:r>
          <a:r>
            <a:rPr lang="ja-JP" altLang="en-US" sz="1800">
              <a:solidFill>
                <a:schemeClr val="dk1"/>
              </a:solidFill>
              <a:effectLst/>
              <a:latin typeface="Meiryo UI" panose="020B0604030504040204" pitchFamily="50" charset="-128"/>
              <a:ea typeface="Meiryo UI" panose="020B0604030504040204" pitchFamily="50" charset="-128"/>
              <a:cs typeface="+mn-cs"/>
            </a:rPr>
            <a:t>の一覧は対象にしないという見解が裏にあるのでしょうか</a:t>
          </a:r>
          <a:r>
            <a:rPr lang="ja-JP" altLang="en-US" sz="1800">
              <a:solidFill>
                <a:srgbClr val="FF0000"/>
              </a:solidFill>
              <a:effectLst/>
              <a:latin typeface="Meiryo UI" panose="020B0604030504040204" pitchFamily="50" charset="-128"/>
              <a:ea typeface="Meiryo UI" panose="020B0604030504040204" pitchFamily="50" charset="-128"/>
              <a:cs typeface="+mn-cs"/>
            </a:rPr>
            <a:t>？ → 機器より情報資産を重視しています</a:t>
          </a:r>
        </a:p>
      </xdr:txBody>
    </xdr:sp>
    <xdr:clientData/>
  </xdr:oneCellAnchor>
  <xdr:oneCellAnchor>
    <xdr:from>
      <xdr:col>2</xdr:col>
      <xdr:colOff>0</xdr:colOff>
      <xdr:row>7</xdr:row>
      <xdr:rowOff>0</xdr:rowOff>
    </xdr:from>
    <xdr:ext cx="5151663" cy="1345465"/>
    <xdr:sp macro="" textlink="">
      <xdr:nvSpPr>
        <xdr:cNvPr id="14" name="角丸四角形吹き出し 30" hidden="1">
          <a:extLst>
            <a:ext uri="{FF2B5EF4-FFF2-40B4-BE49-F238E27FC236}">
              <a16:creationId xmlns:a16="http://schemas.microsoft.com/office/drawing/2014/main" id="{0EDC684D-6D84-42C1-AF66-232799740F42}"/>
            </a:ext>
          </a:extLst>
        </xdr:cNvPr>
        <xdr:cNvSpPr/>
      </xdr:nvSpPr>
      <xdr:spPr>
        <a:xfrm>
          <a:off x="4038600" y="2390775"/>
          <a:ext cx="5151663" cy="1345465"/>
        </a:xfrm>
        <a:prstGeom prst="wedgeRoundRectCallout">
          <a:avLst>
            <a:gd name="adj1" fmla="val 60442"/>
            <a:gd name="adj2" fmla="val -2843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800">
              <a:solidFill>
                <a:schemeClr val="dk1"/>
              </a:solidFill>
              <a:effectLst/>
              <a:latin typeface="Meiryo UI" panose="020B0604030504040204" pitchFamily="50" charset="-128"/>
              <a:ea typeface="Meiryo UI" panose="020B0604030504040204" pitchFamily="50" charset="-128"/>
              <a:cs typeface="+mn-cs"/>
            </a:rPr>
            <a:t>対象が</a:t>
          </a:r>
          <a:r>
            <a:rPr lang="en-US" altLang="ja-JP" sz="1800">
              <a:solidFill>
                <a:schemeClr val="dk1"/>
              </a:solidFill>
              <a:effectLst/>
              <a:latin typeface="Meiryo UI" panose="020B0604030504040204" pitchFamily="50" charset="-128"/>
              <a:ea typeface="Meiryo UI" panose="020B0604030504040204" pitchFamily="50" charset="-128"/>
              <a:cs typeface="+mn-cs"/>
            </a:rPr>
            <a:t>No.26(</a:t>
          </a:r>
          <a:r>
            <a:rPr lang="ja-JP" altLang="en-US" sz="1800">
              <a:solidFill>
                <a:schemeClr val="dk1"/>
              </a:solidFill>
              <a:effectLst/>
              <a:latin typeface="Meiryo UI" panose="020B0604030504040204" pitchFamily="50" charset="-128"/>
              <a:ea typeface="Meiryo UI" panose="020B0604030504040204" pitchFamily="50" charset="-128"/>
              <a:cs typeface="+mn-cs"/>
            </a:rPr>
            <a:t>情報</a:t>
          </a:r>
          <a:r>
            <a:rPr lang="en-US" altLang="ja-JP" sz="1800">
              <a:solidFill>
                <a:schemeClr val="dk1"/>
              </a:solidFill>
              <a:effectLst/>
              <a:latin typeface="Meiryo UI" panose="020B0604030504040204" pitchFamily="50" charset="-128"/>
              <a:ea typeface="Meiryo UI" panose="020B0604030504040204" pitchFamily="50" charset="-128"/>
              <a:cs typeface="+mn-cs"/>
            </a:rPr>
            <a:t>)</a:t>
          </a:r>
          <a:r>
            <a:rPr lang="ja-JP" altLang="en-US" sz="1800">
              <a:solidFill>
                <a:schemeClr val="dk1"/>
              </a:solidFill>
              <a:effectLst/>
              <a:latin typeface="Meiryo UI" panose="020B0604030504040204" pitchFamily="50" charset="-128"/>
              <a:ea typeface="Meiryo UI" panose="020B0604030504040204" pitchFamily="50" charset="-128"/>
              <a:cs typeface="+mn-cs"/>
            </a:rPr>
            <a:t>だけでですが、あえて</a:t>
          </a:r>
          <a:r>
            <a:rPr lang="en-US" altLang="ja-JP" sz="1800">
              <a:solidFill>
                <a:schemeClr val="dk1"/>
              </a:solidFill>
              <a:effectLst/>
              <a:latin typeface="Meiryo UI" panose="020B0604030504040204" pitchFamily="50" charset="-128"/>
              <a:ea typeface="Meiryo UI" panose="020B0604030504040204" pitchFamily="50" charset="-128"/>
              <a:cs typeface="+mn-cs"/>
            </a:rPr>
            <a:t>No.29(</a:t>
          </a:r>
          <a:r>
            <a:rPr lang="ja-JP" altLang="en-US" sz="1800">
              <a:solidFill>
                <a:schemeClr val="dk1"/>
              </a:solidFill>
              <a:effectLst/>
              <a:latin typeface="Meiryo UI" panose="020B0604030504040204" pitchFamily="50" charset="-128"/>
              <a:ea typeface="Meiryo UI" panose="020B0604030504040204" pitchFamily="50" charset="-128"/>
              <a:cs typeface="+mn-cs"/>
            </a:rPr>
            <a:t>機器</a:t>
          </a:r>
          <a:r>
            <a:rPr lang="en-US" altLang="ja-JP" sz="1800">
              <a:solidFill>
                <a:schemeClr val="dk1"/>
              </a:solidFill>
              <a:effectLst/>
              <a:latin typeface="Meiryo UI" panose="020B0604030504040204" pitchFamily="50" charset="-128"/>
              <a:ea typeface="Meiryo UI" panose="020B0604030504040204" pitchFamily="50" charset="-128"/>
              <a:cs typeface="+mn-cs"/>
            </a:rPr>
            <a:t>)</a:t>
          </a:r>
          <a:r>
            <a:rPr lang="ja-JP" altLang="en-US" sz="1800">
              <a:solidFill>
                <a:schemeClr val="dk1"/>
              </a:solidFill>
              <a:effectLst/>
              <a:latin typeface="Meiryo UI" panose="020B0604030504040204" pitchFamily="50" charset="-128"/>
              <a:ea typeface="Meiryo UI" panose="020B0604030504040204" pitchFamily="50" charset="-128"/>
              <a:cs typeface="+mn-cs"/>
            </a:rPr>
            <a:t>の一覧は対象にしないという見解が裏にあるのでしょうか</a:t>
          </a:r>
          <a:r>
            <a:rPr lang="ja-JP" altLang="en-US" sz="1800">
              <a:solidFill>
                <a:srgbClr val="FF0000"/>
              </a:solidFill>
              <a:effectLst/>
              <a:latin typeface="Meiryo UI" panose="020B0604030504040204" pitchFamily="50" charset="-128"/>
              <a:ea typeface="Meiryo UI" panose="020B0604030504040204" pitchFamily="50" charset="-128"/>
              <a:cs typeface="+mn-cs"/>
            </a:rPr>
            <a:t>？ → 機器より情報資産を重視しています</a:t>
          </a:r>
        </a:p>
      </xdr:txBody>
    </xdr:sp>
    <xdr:clientData/>
  </xdr:oneCellAnchor>
  <xdr:oneCellAnchor>
    <xdr:from>
      <xdr:col>2</xdr:col>
      <xdr:colOff>0</xdr:colOff>
      <xdr:row>7</xdr:row>
      <xdr:rowOff>0</xdr:rowOff>
    </xdr:from>
    <xdr:ext cx="5151663" cy="1345465"/>
    <xdr:sp macro="" textlink="">
      <xdr:nvSpPr>
        <xdr:cNvPr id="15" name="角丸四角形吹き出し 31" hidden="1">
          <a:extLst>
            <a:ext uri="{FF2B5EF4-FFF2-40B4-BE49-F238E27FC236}">
              <a16:creationId xmlns:a16="http://schemas.microsoft.com/office/drawing/2014/main" id="{5309B6A5-4D59-4174-A374-6119EBA2A85E}"/>
            </a:ext>
          </a:extLst>
        </xdr:cNvPr>
        <xdr:cNvSpPr/>
      </xdr:nvSpPr>
      <xdr:spPr>
        <a:xfrm>
          <a:off x="4038600" y="2390775"/>
          <a:ext cx="5151663" cy="1345465"/>
        </a:xfrm>
        <a:prstGeom prst="wedgeRoundRectCallout">
          <a:avLst>
            <a:gd name="adj1" fmla="val 60442"/>
            <a:gd name="adj2" fmla="val -2843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800">
              <a:solidFill>
                <a:schemeClr val="dk1"/>
              </a:solidFill>
              <a:effectLst/>
              <a:latin typeface="Meiryo UI" panose="020B0604030504040204" pitchFamily="50" charset="-128"/>
              <a:ea typeface="Meiryo UI" panose="020B0604030504040204" pitchFamily="50" charset="-128"/>
              <a:cs typeface="+mn-cs"/>
            </a:rPr>
            <a:t>対象が</a:t>
          </a:r>
          <a:r>
            <a:rPr lang="en-US" altLang="ja-JP" sz="1800">
              <a:solidFill>
                <a:schemeClr val="dk1"/>
              </a:solidFill>
              <a:effectLst/>
              <a:latin typeface="Meiryo UI" panose="020B0604030504040204" pitchFamily="50" charset="-128"/>
              <a:ea typeface="Meiryo UI" panose="020B0604030504040204" pitchFamily="50" charset="-128"/>
              <a:cs typeface="+mn-cs"/>
            </a:rPr>
            <a:t>No.26(</a:t>
          </a:r>
          <a:r>
            <a:rPr lang="ja-JP" altLang="en-US" sz="1800">
              <a:solidFill>
                <a:schemeClr val="dk1"/>
              </a:solidFill>
              <a:effectLst/>
              <a:latin typeface="Meiryo UI" panose="020B0604030504040204" pitchFamily="50" charset="-128"/>
              <a:ea typeface="Meiryo UI" panose="020B0604030504040204" pitchFamily="50" charset="-128"/>
              <a:cs typeface="+mn-cs"/>
            </a:rPr>
            <a:t>情報</a:t>
          </a:r>
          <a:r>
            <a:rPr lang="en-US" altLang="ja-JP" sz="1800">
              <a:solidFill>
                <a:schemeClr val="dk1"/>
              </a:solidFill>
              <a:effectLst/>
              <a:latin typeface="Meiryo UI" panose="020B0604030504040204" pitchFamily="50" charset="-128"/>
              <a:ea typeface="Meiryo UI" panose="020B0604030504040204" pitchFamily="50" charset="-128"/>
              <a:cs typeface="+mn-cs"/>
            </a:rPr>
            <a:t>)</a:t>
          </a:r>
          <a:r>
            <a:rPr lang="ja-JP" altLang="en-US" sz="1800">
              <a:solidFill>
                <a:schemeClr val="dk1"/>
              </a:solidFill>
              <a:effectLst/>
              <a:latin typeface="Meiryo UI" panose="020B0604030504040204" pitchFamily="50" charset="-128"/>
              <a:ea typeface="Meiryo UI" panose="020B0604030504040204" pitchFamily="50" charset="-128"/>
              <a:cs typeface="+mn-cs"/>
            </a:rPr>
            <a:t>だけでですが、あえて</a:t>
          </a:r>
          <a:r>
            <a:rPr lang="en-US" altLang="ja-JP" sz="1800">
              <a:solidFill>
                <a:schemeClr val="dk1"/>
              </a:solidFill>
              <a:effectLst/>
              <a:latin typeface="Meiryo UI" panose="020B0604030504040204" pitchFamily="50" charset="-128"/>
              <a:ea typeface="Meiryo UI" panose="020B0604030504040204" pitchFamily="50" charset="-128"/>
              <a:cs typeface="+mn-cs"/>
            </a:rPr>
            <a:t>No.29(</a:t>
          </a:r>
          <a:r>
            <a:rPr lang="ja-JP" altLang="en-US" sz="1800">
              <a:solidFill>
                <a:schemeClr val="dk1"/>
              </a:solidFill>
              <a:effectLst/>
              <a:latin typeface="Meiryo UI" panose="020B0604030504040204" pitchFamily="50" charset="-128"/>
              <a:ea typeface="Meiryo UI" panose="020B0604030504040204" pitchFamily="50" charset="-128"/>
              <a:cs typeface="+mn-cs"/>
            </a:rPr>
            <a:t>機器</a:t>
          </a:r>
          <a:r>
            <a:rPr lang="en-US" altLang="ja-JP" sz="1800">
              <a:solidFill>
                <a:schemeClr val="dk1"/>
              </a:solidFill>
              <a:effectLst/>
              <a:latin typeface="Meiryo UI" panose="020B0604030504040204" pitchFamily="50" charset="-128"/>
              <a:ea typeface="Meiryo UI" panose="020B0604030504040204" pitchFamily="50" charset="-128"/>
              <a:cs typeface="+mn-cs"/>
            </a:rPr>
            <a:t>)</a:t>
          </a:r>
          <a:r>
            <a:rPr lang="ja-JP" altLang="en-US" sz="1800">
              <a:solidFill>
                <a:schemeClr val="dk1"/>
              </a:solidFill>
              <a:effectLst/>
              <a:latin typeface="Meiryo UI" panose="020B0604030504040204" pitchFamily="50" charset="-128"/>
              <a:ea typeface="Meiryo UI" panose="020B0604030504040204" pitchFamily="50" charset="-128"/>
              <a:cs typeface="+mn-cs"/>
            </a:rPr>
            <a:t>の一覧は対象にしないという見解が裏にあるのでしょうか</a:t>
          </a:r>
          <a:r>
            <a:rPr lang="ja-JP" altLang="en-US" sz="1800">
              <a:solidFill>
                <a:srgbClr val="FF0000"/>
              </a:solidFill>
              <a:effectLst/>
              <a:latin typeface="Meiryo UI" panose="020B0604030504040204" pitchFamily="50" charset="-128"/>
              <a:ea typeface="Meiryo UI" panose="020B0604030504040204" pitchFamily="50" charset="-128"/>
              <a:cs typeface="+mn-cs"/>
            </a:rPr>
            <a:t>？ → 機器より情報資産を重視しています</a:t>
          </a:r>
        </a:p>
      </xdr:txBody>
    </xdr:sp>
    <xdr:clientData/>
  </xdr:oneCellAnchor>
  <xdr:oneCellAnchor>
    <xdr:from>
      <xdr:col>3</xdr:col>
      <xdr:colOff>0</xdr:colOff>
      <xdr:row>7</xdr:row>
      <xdr:rowOff>0</xdr:rowOff>
    </xdr:from>
    <xdr:ext cx="5261499" cy="1919776"/>
    <xdr:sp macro="" textlink="">
      <xdr:nvSpPr>
        <xdr:cNvPr id="16" name="角丸四角形吹き出し 5" hidden="1">
          <a:extLst>
            <a:ext uri="{FF2B5EF4-FFF2-40B4-BE49-F238E27FC236}">
              <a16:creationId xmlns:a16="http://schemas.microsoft.com/office/drawing/2014/main" id="{773445DA-1B95-43D5-B042-89A3CA038080}"/>
            </a:ext>
          </a:extLst>
        </xdr:cNvPr>
        <xdr:cNvSpPr/>
      </xdr:nvSpPr>
      <xdr:spPr>
        <a:xfrm>
          <a:off x="9877425" y="2390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twoCellAnchor>
    <xdr:from>
      <xdr:col>3</xdr:col>
      <xdr:colOff>0</xdr:colOff>
      <xdr:row>7</xdr:row>
      <xdr:rowOff>0</xdr:rowOff>
    </xdr:from>
    <xdr:to>
      <xdr:col>8</xdr:col>
      <xdr:colOff>0</xdr:colOff>
      <xdr:row>7</xdr:row>
      <xdr:rowOff>225317</xdr:rowOff>
    </xdr:to>
    <xdr:sp macro="" textlink="">
      <xdr:nvSpPr>
        <xdr:cNvPr id="17" name="角丸四角形吹き出し 13" hidden="1">
          <a:extLst>
            <a:ext uri="{FF2B5EF4-FFF2-40B4-BE49-F238E27FC236}">
              <a16:creationId xmlns:a16="http://schemas.microsoft.com/office/drawing/2014/main" id="{0706A6E7-F38F-4A93-AA30-C9D0432F9310}"/>
            </a:ext>
          </a:extLst>
        </xdr:cNvPr>
        <xdr:cNvSpPr/>
      </xdr:nvSpPr>
      <xdr:spPr>
        <a:xfrm>
          <a:off x="9877425" y="2390775"/>
          <a:ext cx="4572000" cy="225317"/>
        </a:xfrm>
        <a:prstGeom prst="wedgeRoundRectCallout">
          <a:avLst>
            <a:gd name="adj1" fmla="val -27225"/>
            <a:gd name="adj2" fmla="val -93664"/>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”部給”は一般的な用語でしょうか。→</a:t>
          </a:r>
          <a:r>
            <a:rPr kumimoji="1" lang="ja-JP" altLang="en-US" sz="1600">
              <a:solidFill>
                <a:srgbClr val="FF0000"/>
              </a:solidFill>
              <a:latin typeface="Meiryo UI" panose="020B0604030504040204" pitchFamily="50" charset="-128"/>
              <a:ea typeface="Meiryo UI" panose="020B0604030504040204" pitchFamily="50" charset="-128"/>
              <a:cs typeface="+mn-cs"/>
            </a:rPr>
            <a:t>供給に修正</a:t>
          </a:r>
          <a:br>
            <a:rPr kumimoji="1" lang="en-US" altLang="ja-JP" sz="1600">
              <a:solidFill>
                <a:srgbClr val="FF0000"/>
              </a:solidFill>
              <a:latin typeface="Meiryo UI" panose="020B0604030504040204" pitchFamily="50" charset="-128"/>
              <a:ea typeface="Meiryo UI" panose="020B0604030504040204" pitchFamily="50" charset="-128"/>
              <a:cs typeface="+mn-cs"/>
            </a:rPr>
          </a:br>
          <a:endParaRPr kumimoji="1" lang="ja-JP" altLang="en-US" sz="1600">
            <a:solidFill>
              <a:srgbClr val="FF0000"/>
            </a:solidFill>
            <a:latin typeface="Meiryo UI" panose="020B0604030504040204" pitchFamily="50" charset="-128"/>
            <a:ea typeface="Meiryo UI" panose="020B0604030504040204" pitchFamily="50" charset="-128"/>
            <a:cs typeface="+mn-cs"/>
          </a:endParaRPr>
        </a:p>
      </xdr:txBody>
    </xdr:sp>
    <xdr:clientData/>
  </xdr:twoCellAnchor>
  <xdr:oneCellAnchor>
    <xdr:from>
      <xdr:col>3</xdr:col>
      <xdr:colOff>0</xdr:colOff>
      <xdr:row>7</xdr:row>
      <xdr:rowOff>0</xdr:rowOff>
    </xdr:from>
    <xdr:ext cx="8056788" cy="4015132"/>
    <xdr:sp macro="" textlink="">
      <xdr:nvSpPr>
        <xdr:cNvPr id="18" name="角丸四角形吹き出し 21" hidden="1">
          <a:extLst>
            <a:ext uri="{FF2B5EF4-FFF2-40B4-BE49-F238E27FC236}">
              <a16:creationId xmlns:a16="http://schemas.microsoft.com/office/drawing/2014/main" id="{03B77742-D21C-4E2C-A65F-49B63BE529F8}"/>
            </a:ext>
          </a:extLst>
        </xdr:cNvPr>
        <xdr:cNvSpPr/>
      </xdr:nvSpPr>
      <xdr:spPr>
        <a:xfrm>
          <a:off x="9877425" y="2390775"/>
          <a:ext cx="8056788" cy="4015132"/>
        </a:xfrm>
        <a:prstGeom prst="wedgeRoundRectCallout">
          <a:avLst>
            <a:gd name="adj1" fmla="val -68413"/>
            <a:gd name="adj2" fmla="val -1261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400">
              <a:solidFill>
                <a:schemeClr val="dk1"/>
              </a:solidFill>
              <a:effectLst/>
              <a:latin typeface="Meiryo UI" panose="020B0604030504040204" pitchFamily="50" charset="-128"/>
              <a:ea typeface="Meiryo UI" panose="020B0604030504040204" pitchFamily="50" charset="-128"/>
              <a:cs typeface="+mn-cs"/>
            </a:rPr>
            <a:t>質問</a:t>
          </a:r>
        </a:p>
        <a:p>
          <a:r>
            <a:rPr lang="ja-JP" altLang="en-US" sz="1400">
              <a:solidFill>
                <a:schemeClr val="dk1"/>
              </a:solidFill>
              <a:effectLst/>
              <a:latin typeface="Meiryo UI" panose="020B0604030504040204" pitchFamily="50" charset="-128"/>
              <a:ea typeface="Meiryo UI" panose="020B0604030504040204" pitchFamily="50" charset="-128"/>
              <a:cs typeface="+mn-cs"/>
            </a:rPr>
            <a:t>達成基準の成熟度レベル差がありますが、これはトライアル版作成当初、情報と機器をあえて分けている理由が、「データ」と「モノ」と異なる分類になっており、それぞれ成熟度を上げる難易度が違うという理由でそれぞれの達成条件を変えているとも解釈できますが、それぞれの達成基準と他社事例の揺らぎについて、以下、解釈があっているか確認させてください</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25</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に定義した管理ルールの順守状況の点検を行っていること。←管理ルールの実践状況の自己審査や第三者監査を求めるような基準となっています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少なくとも自己検証を求めています</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点検の例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管理ルールの遵守状況を確認するチェックリストを作成し、</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 チェックリストにより点検し、不備・違反があれば是正を行っている。</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・・・「何を」が記載されている</a:t>
          </a:r>
        </a:p>
      </xdr:txBody>
    </xdr:sp>
    <xdr:clientData/>
  </xdr:oneCellAnchor>
  <xdr:oneCellAnchor>
    <xdr:from>
      <xdr:col>3</xdr:col>
      <xdr:colOff>0</xdr:colOff>
      <xdr:row>7</xdr:row>
      <xdr:rowOff>0</xdr:rowOff>
    </xdr:from>
    <xdr:ext cx="10579844" cy="4021915"/>
    <xdr:sp macro="" textlink="">
      <xdr:nvSpPr>
        <xdr:cNvPr id="19" name="角丸四角形吹き出し 22" hidden="1">
          <a:extLst>
            <a:ext uri="{FF2B5EF4-FFF2-40B4-BE49-F238E27FC236}">
              <a16:creationId xmlns:a16="http://schemas.microsoft.com/office/drawing/2014/main" id="{812362CD-8B8A-41C2-9AE3-95B6F9AAB591}"/>
            </a:ext>
          </a:extLst>
        </xdr:cNvPr>
        <xdr:cNvSpPr/>
      </xdr:nvSpPr>
      <xdr:spPr>
        <a:xfrm>
          <a:off x="9877425" y="2390775"/>
          <a:ext cx="10579844" cy="4021915"/>
        </a:xfrm>
        <a:prstGeom prst="wedgeRoundRectCallout">
          <a:avLst>
            <a:gd name="adj1" fmla="val -31912"/>
            <a:gd name="adj2" fmla="val 64796"/>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28</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に定義した管理ルールにそって管理を実施すること。← 管理ルールを実践してればよい基準となっています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 管理のレベルは明示しない（できない）との考えです</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管理の例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回／年で実施し、発見された不備の是正などを実施</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・・・「何を」をあえて記載しない</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機器の管理レベル・ルールは個社で違うため詳細まで求めない</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 </a:t>
          </a:r>
          <a:r>
            <a:rPr lang="ja-JP" altLang="en-US" sz="1400">
              <a:solidFill>
                <a:srgbClr val="FF0000"/>
              </a:solidFill>
              <a:effectLst/>
              <a:latin typeface="Meiryo UI" panose="020B0604030504040204" pitchFamily="50" charset="-128"/>
              <a:ea typeface="Meiryo UI" panose="020B0604030504040204" pitchFamily="50" charset="-128"/>
              <a:cs typeface="+mn-cs"/>
            </a:rPr>
            <a:t>→はい</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ja-JP" altLang="en-US" sz="1400">
              <a:solidFill>
                <a:schemeClr val="dk1"/>
              </a:solidFill>
              <a:effectLst/>
              <a:latin typeface="Meiryo UI" panose="020B0604030504040204" pitchFamily="50" charset="-128"/>
              <a:ea typeface="Meiryo UI" panose="020B0604030504040204" pitchFamily="50" charset="-128"/>
              <a:cs typeface="+mn-cs"/>
            </a:rPr>
            <a:t>タイトルを</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管理の例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を</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管理ルールの維持例</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に変更し、</a:t>
          </a:r>
        </a:p>
        <a:p>
          <a:r>
            <a:rPr lang="en-US" altLang="ja-JP" sz="1400">
              <a:solidFill>
                <a:schemeClr val="dk1"/>
              </a:solidFill>
              <a:effectLst/>
              <a:latin typeface="Meiryo UI" panose="020B0604030504040204" pitchFamily="50" charset="-128"/>
              <a:ea typeface="Meiryo UI" panose="020B0604030504040204" pitchFamily="50" charset="-128"/>
              <a:cs typeface="+mn-cs"/>
            </a:rPr>
            <a:t>No.27</a:t>
          </a:r>
          <a:r>
            <a:rPr lang="ja-JP" altLang="en-US" sz="1400">
              <a:solidFill>
                <a:schemeClr val="dk1"/>
              </a:solidFill>
              <a:effectLst/>
              <a:latin typeface="Meiryo UI" panose="020B0604030504040204" pitchFamily="50" charset="-128"/>
              <a:ea typeface="Meiryo UI" panose="020B0604030504040204" pitchFamily="50" charset="-128"/>
              <a:cs typeface="+mn-cs"/>
            </a:rPr>
            <a:t>の情報資産</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情報</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と同様に「何を」実施するか記載したほうが例としては分かりやすいと思います </a:t>
          </a:r>
          <a:r>
            <a:rPr lang="ja-JP" altLang="en-US" sz="1400">
              <a:solidFill>
                <a:srgbClr val="FF0000"/>
              </a:solidFill>
              <a:effectLst/>
              <a:latin typeface="Meiryo UI" panose="020B0604030504040204" pitchFamily="50" charset="-128"/>
              <a:ea typeface="Meiryo UI" panose="020B0604030504040204" pitchFamily="50" charset="-128"/>
              <a:cs typeface="+mn-cs"/>
            </a:rPr>
            <a:t>→目的語を「管理ルールに沿った管理状況の確認を」として反映しました</a:t>
          </a:r>
        </a:p>
        <a:p>
          <a:r>
            <a:rPr lang="ja-JP" altLang="en-US" sz="1400">
              <a:solidFill>
                <a:schemeClr val="dk1"/>
              </a:solidFill>
              <a:effectLst/>
              <a:latin typeface="Meiryo UI" panose="020B0604030504040204" pitchFamily="50" charset="-128"/>
              <a:ea typeface="Meiryo UI" panose="020B0604030504040204" pitchFamily="50" charset="-128"/>
              <a:cs typeface="+mn-cs"/>
            </a:rPr>
            <a:t>たとえば「管理ルールが有効に機能しているか点検</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棚卸・監査</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を</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年で実施する」に変更する </a:t>
          </a:r>
          <a:r>
            <a:rPr lang="ja-JP" altLang="en-US" sz="1400">
              <a:solidFill>
                <a:srgbClr val="FF0000"/>
              </a:solidFill>
              <a:effectLst/>
              <a:latin typeface="Meiryo UI" panose="020B0604030504040204" pitchFamily="50" charset="-128"/>
              <a:ea typeface="Meiryo UI" panose="020B0604030504040204" pitchFamily="50" charset="-128"/>
              <a:cs typeface="+mn-cs"/>
            </a:rPr>
            <a:t>→管理ルールの有効性、よりは、管理ルールの対象物の状況確認を実施する方が有効と考えました</a:t>
          </a:r>
        </a:p>
        <a:p>
          <a:r>
            <a:rPr lang="ja-JP" altLang="en-US" sz="1400">
              <a:solidFill>
                <a:schemeClr val="dk1"/>
              </a:solidFill>
              <a:effectLst/>
              <a:latin typeface="Meiryo UI" panose="020B0604030504040204" pitchFamily="50" charset="-128"/>
              <a:ea typeface="Meiryo UI" panose="020B0604030504040204" pitchFamily="50" charset="-128"/>
              <a:cs typeface="+mn-cs"/>
            </a:rPr>
            <a:t>もともとは、</a:t>
          </a:r>
        </a:p>
        <a:p>
          <a:r>
            <a:rPr lang="ja-JP" altLang="en-US" sz="1400">
              <a:solidFill>
                <a:schemeClr val="dk1"/>
              </a:solidFill>
              <a:effectLst/>
              <a:latin typeface="Meiryo UI" panose="020B0604030504040204" pitchFamily="50" charset="-128"/>
              <a:ea typeface="Meiryo UI" panose="020B0604030504040204" pitchFamily="50" charset="-128"/>
              <a:cs typeface="+mn-cs"/>
            </a:rPr>
            <a:t>・ 情報資産（機器）の棚卸・リスクアセスメント・管理策適用、監査、改善、を年次サイクルで実施</a:t>
          </a:r>
        </a:p>
        <a:p>
          <a:r>
            <a:rPr lang="ja-JP" altLang="en-US" sz="1400">
              <a:solidFill>
                <a:schemeClr val="dk1"/>
              </a:solidFill>
              <a:effectLst/>
              <a:latin typeface="Meiryo UI" panose="020B0604030504040204" pitchFamily="50" charset="-128"/>
              <a:ea typeface="Meiryo UI" panose="020B0604030504040204" pitchFamily="50" charset="-128"/>
              <a:cs typeface="+mn-cs"/>
            </a:rPr>
            <a:t>でしたが、レベルアップ事例に記載されることになっています</a:t>
          </a:r>
        </a:p>
      </xdr:txBody>
    </xdr:sp>
    <xdr:clientData/>
  </xdr:oneCellAnchor>
  <xdr:oneCellAnchor>
    <xdr:from>
      <xdr:col>3</xdr:col>
      <xdr:colOff>0</xdr:colOff>
      <xdr:row>7</xdr:row>
      <xdr:rowOff>0</xdr:rowOff>
    </xdr:from>
    <xdr:ext cx="5261499" cy="1919776"/>
    <xdr:sp macro="" textlink="">
      <xdr:nvSpPr>
        <xdr:cNvPr id="20" name="角丸四角形吹き出し 28" hidden="1">
          <a:extLst>
            <a:ext uri="{FF2B5EF4-FFF2-40B4-BE49-F238E27FC236}">
              <a16:creationId xmlns:a16="http://schemas.microsoft.com/office/drawing/2014/main" id="{22103BBF-8447-49BD-B3D7-579DD8D6A8CA}"/>
            </a:ext>
          </a:extLst>
        </xdr:cNvPr>
        <xdr:cNvSpPr/>
      </xdr:nvSpPr>
      <xdr:spPr>
        <a:xfrm>
          <a:off x="9877425" y="2390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21" name="角丸四角形吹き出し 20" hidden="1">
          <a:extLst>
            <a:ext uri="{FF2B5EF4-FFF2-40B4-BE49-F238E27FC236}">
              <a16:creationId xmlns:a16="http://schemas.microsoft.com/office/drawing/2014/main" id="{9DE18FB6-C698-4DC7-BAF1-18CC74C278F9}"/>
            </a:ext>
          </a:extLst>
        </xdr:cNvPr>
        <xdr:cNvSpPr/>
      </xdr:nvSpPr>
      <xdr:spPr>
        <a:xfrm>
          <a:off x="9877425" y="2390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22" name="角丸四角形吹き出し 21" hidden="1">
          <a:extLst>
            <a:ext uri="{FF2B5EF4-FFF2-40B4-BE49-F238E27FC236}">
              <a16:creationId xmlns:a16="http://schemas.microsoft.com/office/drawing/2014/main" id="{3A93C26A-C9B7-4C0A-BB66-B1BF3781A2A9}"/>
            </a:ext>
          </a:extLst>
        </xdr:cNvPr>
        <xdr:cNvSpPr/>
      </xdr:nvSpPr>
      <xdr:spPr>
        <a:xfrm>
          <a:off x="9877425" y="2390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23" name="角丸四角形吹き出し 22" hidden="1">
          <a:extLst>
            <a:ext uri="{FF2B5EF4-FFF2-40B4-BE49-F238E27FC236}">
              <a16:creationId xmlns:a16="http://schemas.microsoft.com/office/drawing/2014/main" id="{C4BB0EFC-9D02-4737-A143-B38FB130C2C6}"/>
            </a:ext>
          </a:extLst>
        </xdr:cNvPr>
        <xdr:cNvSpPr/>
      </xdr:nvSpPr>
      <xdr:spPr>
        <a:xfrm>
          <a:off x="9877425" y="2390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24" name="角丸四角形吹き出し 23" hidden="1">
          <a:extLst>
            <a:ext uri="{FF2B5EF4-FFF2-40B4-BE49-F238E27FC236}">
              <a16:creationId xmlns:a16="http://schemas.microsoft.com/office/drawing/2014/main" id="{FE022869-4D73-439F-B14B-AC766CF8322E}"/>
            </a:ext>
          </a:extLst>
        </xdr:cNvPr>
        <xdr:cNvSpPr/>
      </xdr:nvSpPr>
      <xdr:spPr>
        <a:xfrm>
          <a:off x="9877425" y="2390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25" name="角丸四角形吹き出し 5" hidden="1">
          <a:extLst>
            <a:ext uri="{FF2B5EF4-FFF2-40B4-BE49-F238E27FC236}">
              <a16:creationId xmlns:a16="http://schemas.microsoft.com/office/drawing/2014/main" id="{11630543-B3F9-41B9-8C50-5A1DA1DC3AAA}"/>
            </a:ext>
          </a:extLst>
        </xdr:cNvPr>
        <xdr:cNvSpPr/>
      </xdr:nvSpPr>
      <xdr:spPr>
        <a:xfrm>
          <a:off x="9877425" y="2390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26" name="角丸四角形吹き出し 28" hidden="1">
          <a:extLst>
            <a:ext uri="{FF2B5EF4-FFF2-40B4-BE49-F238E27FC236}">
              <a16:creationId xmlns:a16="http://schemas.microsoft.com/office/drawing/2014/main" id="{E78D2632-B91E-4898-BB50-5CB18B33017F}"/>
            </a:ext>
          </a:extLst>
        </xdr:cNvPr>
        <xdr:cNvSpPr/>
      </xdr:nvSpPr>
      <xdr:spPr>
        <a:xfrm>
          <a:off x="9877425" y="2390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27" name="角丸四角形吹き出し 5" hidden="1">
          <a:extLst>
            <a:ext uri="{FF2B5EF4-FFF2-40B4-BE49-F238E27FC236}">
              <a16:creationId xmlns:a16="http://schemas.microsoft.com/office/drawing/2014/main" id="{6D2E5C8C-EF37-46B0-B1D4-5C5D83DFBB08}"/>
            </a:ext>
          </a:extLst>
        </xdr:cNvPr>
        <xdr:cNvSpPr/>
      </xdr:nvSpPr>
      <xdr:spPr>
        <a:xfrm>
          <a:off x="9877425" y="2390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28" name="角丸四角形吹き出し 46" hidden="1">
          <a:extLst>
            <a:ext uri="{FF2B5EF4-FFF2-40B4-BE49-F238E27FC236}">
              <a16:creationId xmlns:a16="http://schemas.microsoft.com/office/drawing/2014/main" id="{EEAA8A64-E950-4DA3-B14C-9667EB0F7807}"/>
            </a:ext>
          </a:extLst>
        </xdr:cNvPr>
        <xdr:cNvSpPr/>
      </xdr:nvSpPr>
      <xdr:spPr>
        <a:xfrm>
          <a:off x="9877425" y="2390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29" name="角丸四角形吹き出し 47" hidden="1">
          <a:extLst>
            <a:ext uri="{FF2B5EF4-FFF2-40B4-BE49-F238E27FC236}">
              <a16:creationId xmlns:a16="http://schemas.microsoft.com/office/drawing/2014/main" id="{A2FDD25A-82E1-4203-9E1E-6F788F312174}"/>
            </a:ext>
          </a:extLst>
        </xdr:cNvPr>
        <xdr:cNvSpPr/>
      </xdr:nvSpPr>
      <xdr:spPr>
        <a:xfrm>
          <a:off x="9877425" y="2390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30" name="角丸四角形吹き出し 48" hidden="1">
          <a:extLst>
            <a:ext uri="{FF2B5EF4-FFF2-40B4-BE49-F238E27FC236}">
              <a16:creationId xmlns:a16="http://schemas.microsoft.com/office/drawing/2014/main" id="{633F02F3-0543-44B7-8B01-B56484074ECE}"/>
            </a:ext>
          </a:extLst>
        </xdr:cNvPr>
        <xdr:cNvSpPr/>
      </xdr:nvSpPr>
      <xdr:spPr>
        <a:xfrm>
          <a:off x="9877425" y="2390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31" name="角丸四角形吹き出し 49" hidden="1">
          <a:extLst>
            <a:ext uri="{FF2B5EF4-FFF2-40B4-BE49-F238E27FC236}">
              <a16:creationId xmlns:a16="http://schemas.microsoft.com/office/drawing/2014/main" id="{384CA8B4-6031-454C-9DE4-DC0E7315C110}"/>
            </a:ext>
          </a:extLst>
        </xdr:cNvPr>
        <xdr:cNvSpPr/>
      </xdr:nvSpPr>
      <xdr:spPr>
        <a:xfrm>
          <a:off x="9877425" y="2390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32" name="角丸四角形吹き出し 5" hidden="1">
          <a:extLst>
            <a:ext uri="{FF2B5EF4-FFF2-40B4-BE49-F238E27FC236}">
              <a16:creationId xmlns:a16="http://schemas.microsoft.com/office/drawing/2014/main" id="{E9BA9FEE-FD5D-4DE1-A407-D9C89ADA1BD9}"/>
            </a:ext>
          </a:extLst>
        </xdr:cNvPr>
        <xdr:cNvSpPr/>
      </xdr:nvSpPr>
      <xdr:spPr>
        <a:xfrm>
          <a:off x="9877425" y="2390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33" name="角丸四角形吹き出し 28" hidden="1">
          <a:extLst>
            <a:ext uri="{FF2B5EF4-FFF2-40B4-BE49-F238E27FC236}">
              <a16:creationId xmlns:a16="http://schemas.microsoft.com/office/drawing/2014/main" id="{15AD31B0-D387-43B9-9947-CC41CB88D1CA}"/>
            </a:ext>
          </a:extLst>
        </xdr:cNvPr>
        <xdr:cNvSpPr/>
      </xdr:nvSpPr>
      <xdr:spPr>
        <a:xfrm>
          <a:off x="9877425" y="2390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34" name="角丸四角形吹き出し 5" hidden="1">
          <a:extLst>
            <a:ext uri="{FF2B5EF4-FFF2-40B4-BE49-F238E27FC236}">
              <a16:creationId xmlns:a16="http://schemas.microsoft.com/office/drawing/2014/main" id="{EAD3BB7B-6708-40BC-9304-B10DFADF3F1E}"/>
            </a:ext>
          </a:extLst>
        </xdr:cNvPr>
        <xdr:cNvSpPr/>
      </xdr:nvSpPr>
      <xdr:spPr>
        <a:xfrm>
          <a:off x="9877425" y="2390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35" name="角丸四角形吹き出し 28" hidden="1">
          <a:extLst>
            <a:ext uri="{FF2B5EF4-FFF2-40B4-BE49-F238E27FC236}">
              <a16:creationId xmlns:a16="http://schemas.microsoft.com/office/drawing/2014/main" id="{7101271A-FEDE-4DD4-8595-981EBA4B2EFA}"/>
            </a:ext>
          </a:extLst>
        </xdr:cNvPr>
        <xdr:cNvSpPr/>
      </xdr:nvSpPr>
      <xdr:spPr>
        <a:xfrm>
          <a:off x="9877425" y="2390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36" name="角丸四角形吹き出し 5" hidden="1">
          <a:extLst>
            <a:ext uri="{FF2B5EF4-FFF2-40B4-BE49-F238E27FC236}">
              <a16:creationId xmlns:a16="http://schemas.microsoft.com/office/drawing/2014/main" id="{7F372A9D-FE30-44A8-9861-516038FE2AEC}"/>
            </a:ext>
          </a:extLst>
        </xdr:cNvPr>
        <xdr:cNvSpPr/>
      </xdr:nvSpPr>
      <xdr:spPr>
        <a:xfrm>
          <a:off x="9877425" y="2390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37" name="角丸四角形吹き出し 28" hidden="1">
          <a:extLst>
            <a:ext uri="{FF2B5EF4-FFF2-40B4-BE49-F238E27FC236}">
              <a16:creationId xmlns:a16="http://schemas.microsoft.com/office/drawing/2014/main" id="{95AA7615-5D35-4EA1-AED7-9FB5150EA705}"/>
            </a:ext>
          </a:extLst>
        </xdr:cNvPr>
        <xdr:cNvSpPr/>
      </xdr:nvSpPr>
      <xdr:spPr>
        <a:xfrm>
          <a:off x="9877425" y="2390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8056788" cy="4015132"/>
    <xdr:sp macro="" textlink="">
      <xdr:nvSpPr>
        <xdr:cNvPr id="38" name="角丸四角形吹き出し 21" hidden="1">
          <a:extLst>
            <a:ext uri="{FF2B5EF4-FFF2-40B4-BE49-F238E27FC236}">
              <a16:creationId xmlns:a16="http://schemas.microsoft.com/office/drawing/2014/main" id="{BD121CDF-714C-410E-96D3-5E21DA8327D0}"/>
            </a:ext>
          </a:extLst>
        </xdr:cNvPr>
        <xdr:cNvSpPr/>
      </xdr:nvSpPr>
      <xdr:spPr>
        <a:xfrm>
          <a:off x="9877425" y="2390775"/>
          <a:ext cx="8056788" cy="4015132"/>
        </a:xfrm>
        <a:prstGeom prst="wedgeRoundRectCallout">
          <a:avLst>
            <a:gd name="adj1" fmla="val -68413"/>
            <a:gd name="adj2" fmla="val -1261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400">
              <a:solidFill>
                <a:schemeClr val="dk1"/>
              </a:solidFill>
              <a:effectLst/>
              <a:latin typeface="Meiryo UI" panose="020B0604030504040204" pitchFamily="50" charset="-128"/>
              <a:ea typeface="Meiryo UI" panose="020B0604030504040204" pitchFamily="50" charset="-128"/>
              <a:cs typeface="+mn-cs"/>
            </a:rPr>
            <a:t>質問</a:t>
          </a:r>
        </a:p>
        <a:p>
          <a:r>
            <a:rPr lang="ja-JP" altLang="en-US" sz="1400">
              <a:solidFill>
                <a:schemeClr val="dk1"/>
              </a:solidFill>
              <a:effectLst/>
              <a:latin typeface="Meiryo UI" panose="020B0604030504040204" pitchFamily="50" charset="-128"/>
              <a:ea typeface="Meiryo UI" panose="020B0604030504040204" pitchFamily="50" charset="-128"/>
              <a:cs typeface="+mn-cs"/>
            </a:rPr>
            <a:t>達成基準の成熟度レベル差がありますが、これはトライアル版作成当初、情報と機器をあえて分けている理由が、「データ」と「モノ」と異なる分類になっており、それぞれ成熟度を上げる難易度が違うという理由でそれぞれの達成条件を変えているとも解釈できますが、それぞれの達成基準と他社事例の揺らぎについて、以下、解釈があっているか確認させてください</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25</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に定義した管理ルールの順守状況の点検を行っていること。←管理ルールの実践状況の自己審査や第三者監査を求めるような基準となっています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少なくとも自己検証を求めています</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点検の例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管理ルールの遵守状況を確認するチェックリストを作成し、</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 チェックリストにより点検し、不備・違反があれば是正を行っている。</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・・・「何を」が記載されている</a:t>
          </a:r>
        </a:p>
      </xdr:txBody>
    </xdr:sp>
    <xdr:clientData/>
  </xdr:oneCellAnchor>
  <xdr:oneCellAnchor>
    <xdr:from>
      <xdr:col>3</xdr:col>
      <xdr:colOff>0</xdr:colOff>
      <xdr:row>7</xdr:row>
      <xdr:rowOff>0</xdr:rowOff>
    </xdr:from>
    <xdr:ext cx="5261499" cy="1919776"/>
    <xdr:sp macro="" textlink="">
      <xdr:nvSpPr>
        <xdr:cNvPr id="39" name="角丸四角形吹き出し 5" hidden="1">
          <a:extLst>
            <a:ext uri="{FF2B5EF4-FFF2-40B4-BE49-F238E27FC236}">
              <a16:creationId xmlns:a16="http://schemas.microsoft.com/office/drawing/2014/main" id="{319DED84-73EA-45B1-8AB7-4597C3A0163C}"/>
            </a:ext>
          </a:extLst>
        </xdr:cNvPr>
        <xdr:cNvSpPr/>
      </xdr:nvSpPr>
      <xdr:spPr>
        <a:xfrm>
          <a:off x="9877425" y="2390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40" name="角丸四角形吹き出し 28" hidden="1">
          <a:extLst>
            <a:ext uri="{FF2B5EF4-FFF2-40B4-BE49-F238E27FC236}">
              <a16:creationId xmlns:a16="http://schemas.microsoft.com/office/drawing/2014/main" id="{89B47D78-6539-4433-9580-C78B0A78806E}"/>
            </a:ext>
          </a:extLst>
        </xdr:cNvPr>
        <xdr:cNvSpPr/>
      </xdr:nvSpPr>
      <xdr:spPr>
        <a:xfrm>
          <a:off x="9877425" y="2390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2</xdr:col>
      <xdr:colOff>0</xdr:colOff>
      <xdr:row>7</xdr:row>
      <xdr:rowOff>0</xdr:rowOff>
    </xdr:from>
    <xdr:ext cx="5261499" cy="1919776"/>
    <xdr:sp macro="" textlink="">
      <xdr:nvSpPr>
        <xdr:cNvPr id="41" name="角丸四角形吹き出し 5" hidden="1">
          <a:extLst>
            <a:ext uri="{FF2B5EF4-FFF2-40B4-BE49-F238E27FC236}">
              <a16:creationId xmlns:a16="http://schemas.microsoft.com/office/drawing/2014/main" id="{03BFE05C-2B1C-4D73-8C44-D5C53EAD6B6F}"/>
            </a:ext>
          </a:extLst>
        </xdr:cNvPr>
        <xdr:cNvSpPr/>
      </xdr:nvSpPr>
      <xdr:spPr>
        <a:xfrm>
          <a:off x="4038600" y="2390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2</xdr:col>
      <xdr:colOff>0</xdr:colOff>
      <xdr:row>7</xdr:row>
      <xdr:rowOff>0</xdr:rowOff>
    </xdr:from>
    <xdr:ext cx="5261499" cy="1919776"/>
    <xdr:sp macro="" textlink="">
      <xdr:nvSpPr>
        <xdr:cNvPr id="42" name="角丸四角形吹き出し 28" hidden="1">
          <a:extLst>
            <a:ext uri="{FF2B5EF4-FFF2-40B4-BE49-F238E27FC236}">
              <a16:creationId xmlns:a16="http://schemas.microsoft.com/office/drawing/2014/main" id="{996E84A0-2FBE-4119-9710-FCCDF3BB7A7D}"/>
            </a:ext>
          </a:extLst>
        </xdr:cNvPr>
        <xdr:cNvSpPr/>
      </xdr:nvSpPr>
      <xdr:spPr>
        <a:xfrm>
          <a:off x="4038600" y="2390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2</xdr:col>
      <xdr:colOff>0</xdr:colOff>
      <xdr:row>7</xdr:row>
      <xdr:rowOff>0</xdr:rowOff>
    </xdr:from>
    <xdr:ext cx="5261499" cy="1919776"/>
    <xdr:sp macro="" textlink="">
      <xdr:nvSpPr>
        <xdr:cNvPr id="43" name="角丸四角形吹き出し 5" hidden="1">
          <a:extLst>
            <a:ext uri="{FF2B5EF4-FFF2-40B4-BE49-F238E27FC236}">
              <a16:creationId xmlns:a16="http://schemas.microsoft.com/office/drawing/2014/main" id="{3B4244FB-607B-425A-A419-426FA9197922}"/>
            </a:ext>
          </a:extLst>
        </xdr:cNvPr>
        <xdr:cNvSpPr/>
      </xdr:nvSpPr>
      <xdr:spPr>
        <a:xfrm>
          <a:off x="4038600" y="2390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2</xdr:col>
      <xdr:colOff>0</xdr:colOff>
      <xdr:row>7</xdr:row>
      <xdr:rowOff>0</xdr:rowOff>
    </xdr:from>
    <xdr:ext cx="5261499" cy="1919776"/>
    <xdr:sp macro="" textlink="">
      <xdr:nvSpPr>
        <xdr:cNvPr id="44" name="角丸四角形吹き出し 28" hidden="1">
          <a:extLst>
            <a:ext uri="{FF2B5EF4-FFF2-40B4-BE49-F238E27FC236}">
              <a16:creationId xmlns:a16="http://schemas.microsoft.com/office/drawing/2014/main" id="{EA14E0A6-F2F4-4CF5-8FF2-CBECEB9A54B8}"/>
            </a:ext>
          </a:extLst>
        </xdr:cNvPr>
        <xdr:cNvSpPr/>
      </xdr:nvSpPr>
      <xdr:spPr>
        <a:xfrm>
          <a:off x="4038600" y="2390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2</xdr:col>
      <xdr:colOff>0</xdr:colOff>
      <xdr:row>7</xdr:row>
      <xdr:rowOff>0</xdr:rowOff>
    </xdr:from>
    <xdr:ext cx="5261499" cy="1919776"/>
    <xdr:sp macro="" textlink="">
      <xdr:nvSpPr>
        <xdr:cNvPr id="45" name="角丸四角形吹き出し 5" hidden="1">
          <a:extLst>
            <a:ext uri="{FF2B5EF4-FFF2-40B4-BE49-F238E27FC236}">
              <a16:creationId xmlns:a16="http://schemas.microsoft.com/office/drawing/2014/main" id="{F9BEDEA9-E625-4FEA-A03B-DB3E27458542}"/>
            </a:ext>
          </a:extLst>
        </xdr:cNvPr>
        <xdr:cNvSpPr/>
      </xdr:nvSpPr>
      <xdr:spPr>
        <a:xfrm>
          <a:off x="4038600" y="2390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2</xdr:col>
      <xdr:colOff>0</xdr:colOff>
      <xdr:row>7</xdr:row>
      <xdr:rowOff>0</xdr:rowOff>
    </xdr:from>
    <xdr:ext cx="5261499" cy="1919776"/>
    <xdr:sp macro="" textlink="">
      <xdr:nvSpPr>
        <xdr:cNvPr id="46" name="角丸四角形吹き出し 28" hidden="1">
          <a:extLst>
            <a:ext uri="{FF2B5EF4-FFF2-40B4-BE49-F238E27FC236}">
              <a16:creationId xmlns:a16="http://schemas.microsoft.com/office/drawing/2014/main" id="{529ABCE8-5439-4E93-B1F9-05315004F30F}"/>
            </a:ext>
          </a:extLst>
        </xdr:cNvPr>
        <xdr:cNvSpPr/>
      </xdr:nvSpPr>
      <xdr:spPr>
        <a:xfrm>
          <a:off x="4038600" y="2390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2</xdr:col>
      <xdr:colOff>0</xdr:colOff>
      <xdr:row>7</xdr:row>
      <xdr:rowOff>0</xdr:rowOff>
    </xdr:from>
    <xdr:ext cx="5261499" cy="1919776"/>
    <xdr:sp macro="" textlink="">
      <xdr:nvSpPr>
        <xdr:cNvPr id="47" name="角丸四角形吹き出し 5" hidden="1">
          <a:extLst>
            <a:ext uri="{FF2B5EF4-FFF2-40B4-BE49-F238E27FC236}">
              <a16:creationId xmlns:a16="http://schemas.microsoft.com/office/drawing/2014/main" id="{5C0B80C0-0799-47C4-95C3-6294BE0666FE}"/>
            </a:ext>
          </a:extLst>
        </xdr:cNvPr>
        <xdr:cNvSpPr/>
      </xdr:nvSpPr>
      <xdr:spPr>
        <a:xfrm>
          <a:off x="4038600" y="2390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2</xdr:col>
      <xdr:colOff>0</xdr:colOff>
      <xdr:row>7</xdr:row>
      <xdr:rowOff>0</xdr:rowOff>
    </xdr:from>
    <xdr:ext cx="5261499" cy="1919776"/>
    <xdr:sp macro="" textlink="">
      <xdr:nvSpPr>
        <xdr:cNvPr id="48" name="角丸四角形吹き出し 28" hidden="1">
          <a:extLst>
            <a:ext uri="{FF2B5EF4-FFF2-40B4-BE49-F238E27FC236}">
              <a16:creationId xmlns:a16="http://schemas.microsoft.com/office/drawing/2014/main" id="{DAC2ADD4-113D-4309-9658-B62F0E1B5571}"/>
            </a:ext>
          </a:extLst>
        </xdr:cNvPr>
        <xdr:cNvSpPr/>
      </xdr:nvSpPr>
      <xdr:spPr>
        <a:xfrm>
          <a:off x="4038600" y="2390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2</xdr:col>
      <xdr:colOff>0</xdr:colOff>
      <xdr:row>7</xdr:row>
      <xdr:rowOff>0</xdr:rowOff>
    </xdr:from>
    <xdr:ext cx="5261499" cy="1919776"/>
    <xdr:sp macro="" textlink="">
      <xdr:nvSpPr>
        <xdr:cNvPr id="49" name="角丸四角形吹き出し 5" hidden="1">
          <a:extLst>
            <a:ext uri="{FF2B5EF4-FFF2-40B4-BE49-F238E27FC236}">
              <a16:creationId xmlns:a16="http://schemas.microsoft.com/office/drawing/2014/main" id="{B5994C47-E404-46F2-B24D-764686ED7A77}"/>
            </a:ext>
          </a:extLst>
        </xdr:cNvPr>
        <xdr:cNvSpPr/>
      </xdr:nvSpPr>
      <xdr:spPr>
        <a:xfrm>
          <a:off x="4038600" y="2390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2</xdr:col>
      <xdr:colOff>0</xdr:colOff>
      <xdr:row>7</xdr:row>
      <xdr:rowOff>0</xdr:rowOff>
    </xdr:from>
    <xdr:ext cx="5261499" cy="1919776"/>
    <xdr:sp macro="" textlink="">
      <xdr:nvSpPr>
        <xdr:cNvPr id="50" name="角丸四角形吹き出し 28" hidden="1">
          <a:extLst>
            <a:ext uri="{FF2B5EF4-FFF2-40B4-BE49-F238E27FC236}">
              <a16:creationId xmlns:a16="http://schemas.microsoft.com/office/drawing/2014/main" id="{903097E3-779C-40F2-B263-5BA1AC5FF28D}"/>
            </a:ext>
          </a:extLst>
        </xdr:cNvPr>
        <xdr:cNvSpPr/>
      </xdr:nvSpPr>
      <xdr:spPr>
        <a:xfrm>
          <a:off x="4038600" y="2390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2</xdr:col>
      <xdr:colOff>0</xdr:colOff>
      <xdr:row>7</xdr:row>
      <xdr:rowOff>0</xdr:rowOff>
    </xdr:from>
    <xdr:ext cx="8056788" cy="4015132"/>
    <xdr:sp macro="" textlink="">
      <xdr:nvSpPr>
        <xdr:cNvPr id="51" name="角丸四角形吹き出し 21" hidden="1">
          <a:extLst>
            <a:ext uri="{FF2B5EF4-FFF2-40B4-BE49-F238E27FC236}">
              <a16:creationId xmlns:a16="http://schemas.microsoft.com/office/drawing/2014/main" id="{B2266A85-07A0-4EFD-BDF4-33B1C34EEC34}"/>
            </a:ext>
          </a:extLst>
        </xdr:cNvPr>
        <xdr:cNvSpPr/>
      </xdr:nvSpPr>
      <xdr:spPr>
        <a:xfrm>
          <a:off x="4038600" y="2390775"/>
          <a:ext cx="8056788" cy="4015132"/>
        </a:xfrm>
        <a:prstGeom prst="wedgeRoundRectCallout">
          <a:avLst>
            <a:gd name="adj1" fmla="val -68413"/>
            <a:gd name="adj2" fmla="val -1261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400">
              <a:solidFill>
                <a:schemeClr val="dk1"/>
              </a:solidFill>
              <a:effectLst/>
              <a:latin typeface="Meiryo UI" panose="020B0604030504040204" pitchFamily="50" charset="-128"/>
              <a:ea typeface="Meiryo UI" panose="020B0604030504040204" pitchFamily="50" charset="-128"/>
              <a:cs typeface="+mn-cs"/>
            </a:rPr>
            <a:t>質問</a:t>
          </a:r>
        </a:p>
        <a:p>
          <a:r>
            <a:rPr lang="ja-JP" altLang="en-US" sz="1400">
              <a:solidFill>
                <a:schemeClr val="dk1"/>
              </a:solidFill>
              <a:effectLst/>
              <a:latin typeface="Meiryo UI" panose="020B0604030504040204" pitchFamily="50" charset="-128"/>
              <a:ea typeface="Meiryo UI" panose="020B0604030504040204" pitchFamily="50" charset="-128"/>
              <a:cs typeface="+mn-cs"/>
            </a:rPr>
            <a:t>達成基準の成熟度レベル差がありますが、これはトライアル版作成当初、情報と機器をあえて分けている理由が、「データ」と「モノ」と異なる分類になっており、それぞれ成熟度を上げる難易度が違うという理由でそれぞれの達成条件を変えているとも解釈できますが、それぞれの達成基準と他社事例の揺らぎについて、以下、解釈があっているか確認させてください</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25</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に定義した管理ルールの順守状況の点検を行っていること。←管理ルールの実践状況の自己審査や第三者監査を求めるような基準となっています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少なくとも自己検証を求めています</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点検の例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管理ルールの遵守状況を確認するチェックリストを作成し、</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 チェックリストにより点検し、不備・違反があれば是正を行っている。</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・・・「何を」が記載されている</a:t>
          </a:r>
        </a:p>
      </xdr:txBody>
    </xdr:sp>
    <xdr:clientData/>
  </xdr:oneCellAnchor>
  <xdr:oneCellAnchor>
    <xdr:from>
      <xdr:col>3</xdr:col>
      <xdr:colOff>0</xdr:colOff>
      <xdr:row>7</xdr:row>
      <xdr:rowOff>0</xdr:rowOff>
    </xdr:from>
    <xdr:ext cx="5261499" cy="1919776"/>
    <xdr:sp macro="" textlink="">
      <xdr:nvSpPr>
        <xdr:cNvPr id="52" name="角丸四角形吹き出し 46" hidden="1">
          <a:extLst>
            <a:ext uri="{FF2B5EF4-FFF2-40B4-BE49-F238E27FC236}">
              <a16:creationId xmlns:a16="http://schemas.microsoft.com/office/drawing/2014/main" id="{9850C8DF-90D8-4131-A88B-9E1859DC9C8C}"/>
            </a:ext>
          </a:extLst>
        </xdr:cNvPr>
        <xdr:cNvSpPr/>
      </xdr:nvSpPr>
      <xdr:spPr>
        <a:xfrm>
          <a:off x="9877425" y="2390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53" name="角丸四角形吹き出し 47" hidden="1">
          <a:extLst>
            <a:ext uri="{FF2B5EF4-FFF2-40B4-BE49-F238E27FC236}">
              <a16:creationId xmlns:a16="http://schemas.microsoft.com/office/drawing/2014/main" id="{D3FCBEFE-8FB8-41FF-A8B7-E21832236DDF}"/>
            </a:ext>
          </a:extLst>
        </xdr:cNvPr>
        <xdr:cNvSpPr/>
      </xdr:nvSpPr>
      <xdr:spPr>
        <a:xfrm>
          <a:off x="9877425" y="2390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54" name="角丸四角形吹き出し 48" hidden="1">
          <a:extLst>
            <a:ext uri="{FF2B5EF4-FFF2-40B4-BE49-F238E27FC236}">
              <a16:creationId xmlns:a16="http://schemas.microsoft.com/office/drawing/2014/main" id="{2A4ACC8F-D2A4-484C-A343-A28B220B6159}"/>
            </a:ext>
          </a:extLst>
        </xdr:cNvPr>
        <xdr:cNvSpPr/>
      </xdr:nvSpPr>
      <xdr:spPr>
        <a:xfrm>
          <a:off x="9877425" y="2390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55" name="角丸四角形吹き出し 49" hidden="1">
          <a:extLst>
            <a:ext uri="{FF2B5EF4-FFF2-40B4-BE49-F238E27FC236}">
              <a16:creationId xmlns:a16="http://schemas.microsoft.com/office/drawing/2014/main" id="{0EE2B8BB-F402-4E0C-B0F2-1276B6F61D9B}"/>
            </a:ext>
          </a:extLst>
        </xdr:cNvPr>
        <xdr:cNvSpPr/>
      </xdr:nvSpPr>
      <xdr:spPr>
        <a:xfrm>
          <a:off x="9877425" y="2390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2</xdr:col>
      <xdr:colOff>0</xdr:colOff>
      <xdr:row>7</xdr:row>
      <xdr:rowOff>0</xdr:rowOff>
    </xdr:from>
    <xdr:ext cx="8056788" cy="4015132"/>
    <xdr:sp macro="" textlink="">
      <xdr:nvSpPr>
        <xdr:cNvPr id="56" name="角丸四角形吹き出し 21" hidden="1">
          <a:extLst>
            <a:ext uri="{FF2B5EF4-FFF2-40B4-BE49-F238E27FC236}">
              <a16:creationId xmlns:a16="http://schemas.microsoft.com/office/drawing/2014/main" id="{D68F6266-FF51-418E-A943-CDA5FFAAD9EB}"/>
            </a:ext>
          </a:extLst>
        </xdr:cNvPr>
        <xdr:cNvSpPr/>
      </xdr:nvSpPr>
      <xdr:spPr>
        <a:xfrm>
          <a:off x="4038600" y="2390775"/>
          <a:ext cx="8056788" cy="4015132"/>
        </a:xfrm>
        <a:prstGeom prst="wedgeRoundRectCallout">
          <a:avLst>
            <a:gd name="adj1" fmla="val -68413"/>
            <a:gd name="adj2" fmla="val -1261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400">
              <a:solidFill>
                <a:schemeClr val="dk1"/>
              </a:solidFill>
              <a:effectLst/>
              <a:latin typeface="Meiryo UI" panose="020B0604030504040204" pitchFamily="50" charset="-128"/>
              <a:ea typeface="Meiryo UI" panose="020B0604030504040204" pitchFamily="50" charset="-128"/>
              <a:cs typeface="+mn-cs"/>
            </a:rPr>
            <a:t>質問</a:t>
          </a:r>
        </a:p>
        <a:p>
          <a:r>
            <a:rPr lang="ja-JP" altLang="en-US" sz="1400">
              <a:solidFill>
                <a:schemeClr val="dk1"/>
              </a:solidFill>
              <a:effectLst/>
              <a:latin typeface="Meiryo UI" panose="020B0604030504040204" pitchFamily="50" charset="-128"/>
              <a:ea typeface="Meiryo UI" panose="020B0604030504040204" pitchFamily="50" charset="-128"/>
              <a:cs typeface="+mn-cs"/>
            </a:rPr>
            <a:t>達成基準の成熟度レベル差がありますが、これはトライアル版作成当初、情報と機器をあえて分けている理由が、「データ」と「モノ」と異なる分類になっており、それぞれ成熟度を上げる難易度が違うという理由でそれぞれの達成条件を変えているとも解釈できますが、それぞれの達成基準と他社事例の揺らぎについて、以下、解釈があっているか確認させてください</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25</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に定義した管理ルールの順守状況の点検を行っていること。←管理ルールの実践状況の自己審査や第三者監査を求めるような基準となっています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少なくとも自己検証を求めています</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点検の例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管理ルールの遵守状況を確認するチェックリストを作成し、</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 チェックリストにより点検し、不備・違反があれば是正を行っている。</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・・・「何を」が記載されている</a:t>
          </a:r>
        </a:p>
      </xdr:txBody>
    </xdr:sp>
    <xdr:clientData/>
  </xdr:oneCellAnchor>
  <xdr:oneCellAnchor>
    <xdr:from>
      <xdr:col>3</xdr:col>
      <xdr:colOff>0</xdr:colOff>
      <xdr:row>7</xdr:row>
      <xdr:rowOff>0</xdr:rowOff>
    </xdr:from>
    <xdr:ext cx="5261499" cy="1919776"/>
    <xdr:sp macro="" textlink="">
      <xdr:nvSpPr>
        <xdr:cNvPr id="57" name="角丸四角形吹き出し 5" hidden="1">
          <a:extLst>
            <a:ext uri="{FF2B5EF4-FFF2-40B4-BE49-F238E27FC236}">
              <a16:creationId xmlns:a16="http://schemas.microsoft.com/office/drawing/2014/main" id="{B2B1770C-8D1F-4E40-9B92-A6418A3D9E1E}"/>
            </a:ext>
          </a:extLst>
        </xdr:cNvPr>
        <xdr:cNvSpPr/>
      </xdr:nvSpPr>
      <xdr:spPr>
        <a:xfrm>
          <a:off x="9877425" y="2390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58" name="角丸四角形吹き出し 28" hidden="1">
          <a:extLst>
            <a:ext uri="{FF2B5EF4-FFF2-40B4-BE49-F238E27FC236}">
              <a16:creationId xmlns:a16="http://schemas.microsoft.com/office/drawing/2014/main" id="{215CB067-B745-424D-9C03-08A704430EAF}"/>
            </a:ext>
          </a:extLst>
        </xdr:cNvPr>
        <xdr:cNvSpPr/>
      </xdr:nvSpPr>
      <xdr:spPr>
        <a:xfrm>
          <a:off x="9877425" y="2390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59" name="角丸四角形吹き出し 5" hidden="1">
          <a:extLst>
            <a:ext uri="{FF2B5EF4-FFF2-40B4-BE49-F238E27FC236}">
              <a16:creationId xmlns:a16="http://schemas.microsoft.com/office/drawing/2014/main" id="{B56C69DA-EC1D-40D6-B990-AE4F96945243}"/>
            </a:ext>
          </a:extLst>
        </xdr:cNvPr>
        <xdr:cNvSpPr/>
      </xdr:nvSpPr>
      <xdr:spPr>
        <a:xfrm>
          <a:off x="9877425" y="2390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60" name="角丸四角形吹き出し 28" hidden="1">
          <a:extLst>
            <a:ext uri="{FF2B5EF4-FFF2-40B4-BE49-F238E27FC236}">
              <a16:creationId xmlns:a16="http://schemas.microsoft.com/office/drawing/2014/main" id="{8DE08BE9-8D9B-485F-9AAA-B69D8592C001}"/>
            </a:ext>
          </a:extLst>
        </xdr:cNvPr>
        <xdr:cNvSpPr/>
      </xdr:nvSpPr>
      <xdr:spPr>
        <a:xfrm>
          <a:off x="9877425" y="2390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61" name="角丸四角形吹き出し 46" hidden="1">
          <a:extLst>
            <a:ext uri="{FF2B5EF4-FFF2-40B4-BE49-F238E27FC236}">
              <a16:creationId xmlns:a16="http://schemas.microsoft.com/office/drawing/2014/main" id="{EDB694C6-0D95-4575-91E1-11D794BA6E73}"/>
            </a:ext>
          </a:extLst>
        </xdr:cNvPr>
        <xdr:cNvSpPr/>
      </xdr:nvSpPr>
      <xdr:spPr>
        <a:xfrm>
          <a:off x="9877425" y="2390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62" name="角丸四角形吹き出し 47" hidden="1">
          <a:extLst>
            <a:ext uri="{FF2B5EF4-FFF2-40B4-BE49-F238E27FC236}">
              <a16:creationId xmlns:a16="http://schemas.microsoft.com/office/drawing/2014/main" id="{7FBCDDC3-C925-4ECE-9F2A-CF802FFF95B7}"/>
            </a:ext>
          </a:extLst>
        </xdr:cNvPr>
        <xdr:cNvSpPr/>
      </xdr:nvSpPr>
      <xdr:spPr>
        <a:xfrm>
          <a:off x="9877425" y="2390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63" name="角丸四角形吹き出し 48" hidden="1">
          <a:extLst>
            <a:ext uri="{FF2B5EF4-FFF2-40B4-BE49-F238E27FC236}">
              <a16:creationId xmlns:a16="http://schemas.microsoft.com/office/drawing/2014/main" id="{31384131-BC06-484B-8AB7-E09DE3FE409A}"/>
            </a:ext>
          </a:extLst>
        </xdr:cNvPr>
        <xdr:cNvSpPr/>
      </xdr:nvSpPr>
      <xdr:spPr>
        <a:xfrm>
          <a:off x="9877425" y="2390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64" name="角丸四角形吹き出し 49" hidden="1">
          <a:extLst>
            <a:ext uri="{FF2B5EF4-FFF2-40B4-BE49-F238E27FC236}">
              <a16:creationId xmlns:a16="http://schemas.microsoft.com/office/drawing/2014/main" id="{CE281C33-3B68-43E4-98F1-5AAEABD338B4}"/>
            </a:ext>
          </a:extLst>
        </xdr:cNvPr>
        <xdr:cNvSpPr/>
      </xdr:nvSpPr>
      <xdr:spPr>
        <a:xfrm>
          <a:off x="9877425" y="2390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65" name="角丸四角形吹き出し 5" hidden="1">
          <a:extLst>
            <a:ext uri="{FF2B5EF4-FFF2-40B4-BE49-F238E27FC236}">
              <a16:creationId xmlns:a16="http://schemas.microsoft.com/office/drawing/2014/main" id="{CEB25694-DB97-462A-8488-83F33A86206F}"/>
            </a:ext>
          </a:extLst>
        </xdr:cNvPr>
        <xdr:cNvSpPr/>
      </xdr:nvSpPr>
      <xdr:spPr>
        <a:xfrm>
          <a:off x="9877425" y="2390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66" name="角丸四角形吹き出し 28" hidden="1">
          <a:extLst>
            <a:ext uri="{FF2B5EF4-FFF2-40B4-BE49-F238E27FC236}">
              <a16:creationId xmlns:a16="http://schemas.microsoft.com/office/drawing/2014/main" id="{F30407AB-1D0F-4A2B-9A58-2BAA07ABE29B}"/>
            </a:ext>
          </a:extLst>
        </xdr:cNvPr>
        <xdr:cNvSpPr/>
      </xdr:nvSpPr>
      <xdr:spPr>
        <a:xfrm>
          <a:off x="9877425" y="2390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67" name="角丸四角形吹き出し 5" hidden="1">
          <a:extLst>
            <a:ext uri="{FF2B5EF4-FFF2-40B4-BE49-F238E27FC236}">
              <a16:creationId xmlns:a16="http://schemas.microsoft.com/office/drawing/2014/main" id="{2EC46B04-EF72-42FD-AAA6-2CF600106C4B}"/>
            </a:ext>
          </a:extLst>
        </xdr:cNvPr>
        <xdr:cNvSpPr/>
      </xdr:nvSpPr>
      <xdr:spPr>
        <a:xfrm>
          <a:off x="9877425" y="2390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68" name="角丸四角形吹き出し 28" hidden="1">
          <a:extLst>
            <a:ext uri="{FF2B5EF4-FFF2-40B4-BE49-F238E27FC236}">
              <a16:creationId xmlns:a16="http://schemas.microsoft.com/office/drawing/2014/main" id="{43C459B8-59FE-4AC7-9D1B-AA35F04AF420}"/>
            </a:ext>
          </a:extLst>
        </xdr:cNvPr>
        <xdr:cNvSpPr/>
      </xdr:nvSpPr>
      <xdr:spPr>
        <a:xfrm>
          <a:off x="9877425" y="2390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69" name="角丸四角形吹き出し 46" hidden="1">
          <a:extLst>
            <a:ext uri="{FF2B5EF4-FFF2-40B4-BE49-F238E27FC236}">
              <a16:creationId xmlns:a16="http://schemas.microsoft.com/office/drawing/2014/main" id="{EB2244D9-B021-400A-92A8-78EE54ACE5C6}"/>
            </a:ext>
          </a:extLst>
        </xdr:cNvPr>
        <xdr:cNvSpPr/>
      </xdr:nvSpPr>
      <xdr:spPr>
        <a:xfrm>
          <a:off x="9877425" y="2390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70" name="角丸四角形吹き出し 47" hidden="1">
          <a:extLst>
            <a:ext uri="{FF2B5EF4-FFF2-40B4-BE49-F238E27FC236}">
              <a16:creationId xmlns:a16="http://schemas.microsoft.com/office/drawing/2014/main" id="{CAFB0CAF-64B1-4119-8C9B-0DC28A85E394}"/>
            </a:ext>
          </a:extLst>
        </xdr:cNvPr>
        <xdr:cNvSpPr/>
      </xdr:nvSpPr>
      <xdr:spPr>
        <a:xfrm>
          <a:off x="9877425" y="2390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71" name="角丸四角形吹き出し 48" hidden="1">
          <a:extLst>
            <a:ext uri="{FF2B5EF4-FFF2-40B4-BE49-F238E27FC236}">
              <a16:creationId xmlns:a16="http://schemas.microsoft.com/office/drawing/2014/main" id="{9CAC08BC-32A0-41CF-AC61-979CF753E7DD}"/>
            </a:ext>
          </a:extLst>
        </xdr:cNvPr>
        <xdr:cNvSpPr/>
      </xdr:nvSpPr>
      <xdr:spPr>
        <a:xfrm>
          <a:off x="9877425" y="2390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72" name="角丸四角形吹き出し 49" hidden="1">
          <a:extLst>
            <a:ext uri="{FF2B5EF4-FFF2-40B4-BE49-F238E27FC236}">
              <a16:creationId xmlns:a16="http://schemas.microsoft.com/office/drawing/2014/main" id="{CA941D88-24FD-4060-93DD-744D55F5DCF0}"/>
            </a:ext>
          </a:extLst>
        </xdr:cNvPr>
        <xdr:cNvSpPr/>
      </xdr:nvSpPr>
      <xdr:spPr>
        <a:xfrm>
          <a:off x="9877425" y="2390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73" name="角丸四角形吹き出し 5" hidden="1">
          <a:extLst>
            <a:ext uri="{FF2B5EF4-FFF2-40B4-BE49-F238E27FC236}">
              <a16:creationId xmlns:a16="http://schemas.microsoft.com/office/drawing/2014/main" id="{192E01B3-93C4-430C-A692-30F587533254}"/>
            </a:ext>
          </a:extLst>
        </xdr:cNvPr>
        <xdr:cNvSpPr/>
      </xdr:nvSpPr>
      <xdr:spPr>
        <a:xfrm>
          <a:off x="85725" y="2390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8056788" cy="4015132"/>
    <xdr:sp macro="" textlink="">
      <xdr:nvSpPr>
        <xdr:cNvPr id="74" name="角丸四角形吹き出し 21" hidden="1">
          <a:extLst>
            <a:ext uri="{FF2B5EF4-FFF2-40B4-BE49-F238E27FC236}">
              <a16:creationId xmlns:a16="http://schemas.microsoft.com/office/drawing/2014/main" id="{C7E0F45C-6991-4843-9A42-027B08CAA515}"/>
            </a:ext>
          </a:extLst>
        </xdr:cNvPr>
        <xdr:cNvSpPr/>
      </xdr:nvSpPr>
      <xdr:spPr>
        <a:xfrm>
          <a:off x="85725" y="2390775"/>
          <a:ext cx="8056788" cy="4015132"/>
        </a:xfrm>
        <a:prstGeom prst="wedgeRoundRectCallout">
          <a:avLst>
            <a:gd name="adj1" fmla="val -68413"/>
            <a:gd name="adj2" fmla="val -1261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400">
              <a:solidFill>
                <a:schemeClr val="dk1"/>
              </a:solidFill>
              <a:effectLst/>
              <a:latin typeface="Meiryo UI" panose="020B0604030504040204" pitchFamily="50" charset="-128"/>
              <a:ea typeface="Meiryo UI" panose="020B0604030504040204" pitchFamily="50" charset="-128"/>
              <a:cs typeface="+mn-cs"/>
            </a:rPr>
            <a:t>質問</a:t>
          </a:r>
        </a:p>
        <a:p>
          <a:r>
            <a:rPr lang="ja-JP" altLang="en-US" sz="1400">
              <a:solidFill>
                <a:schemeClr val="dk1"/>
              </a:solidFill>
              <a:effectLst/>
              <a:latin typeface="Meiryo UI" panose="020B0604030504040204" pitchFamily="50" charset="-128"/>
              <a:ea typeface="Meiryo UI" panose="020B0604030504040204" pitchFamily="50" charset="-128"/>
              <a:cs typeface="+mn-cs"/>
            </a:rPr>
            <a:t>達成基準の成熟度レベル差がありますが、これはトライアル版作成当初、情報と機器をあえて分けている理由が、「データ」と「モノ」と異なる分類になっており、それぞれ成熟度を上げる難易度が違うという理由でそれぞれの達成条件を変えているとも解釈できますが、それぞれの達成基準と他社事例の揺らぎについて、以下、解釈があっているか確認させてください</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25</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に定義した管理ルールの順守状況の点検を行っていること。←管理ルールの実践状況の自己審査や第三者監査を求めるような基準となっています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少なくとも自己検証を求めています</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点検の例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管理ルールの遵守状況を確認するチェックリストを作成し、</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 チェックリストにより点検し、不備・違反があれば是正を行っている。</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・・・「何を」が記載されている</a:t>
          </a:r>
        </a:p>
      </xdr:txBody>
    </xdr:sp>
    <xdr:clientData/>
  </xdr:oneCellAnchor>
  <xdr:oneCellAnchor>
    <xdr:from>
      <xdr:col>1</xdr:col>
      <xdr:colOff>0</xdr:colOff>
      <xdr:row>7</xdr:row>
      <xdr:rowOff>0</xdr:rowOff>
    </xdr:from>
    <xdr:ext cx="10579844" cy="4021915"/>
    <xdr:sp macro="" textlink="">
      <xdr:nvSpPr>
        <xdr:cNvPr id="75" name="角丸四角形吹き出し 22" hidden="1">
          <a:extLst>
            <a:ext uri="{FF2B5EF4-FFF2-40B4-BE49-F238E27FC236}">
              <a16:creationId xmlns:a16="http://schemas.microsoft.com/office/drawing/2014/main" id="{A4388695-BD87-478C-89A8-546EDE576E07}"/>
            </a:ext>
          </a:extLst>
        </xdr:cNvPr>
        <xdr:cNvSpPr/>
      </xdr:nvSpPr>
      <xdr:spPr>
        <a:xfrm>
          <a:off x="85725" y="2390775"/>
          <a:ext cx="10579844" cy="4021915"/>
        </a:xfrm>
        <a:prstGeom prst="wedgeRoundRectCallout">
          <a:avLst>
            <a:gd name="adj1" fmla="val -31912"/>
            <a:gd name="adj2" fmla="val 64796"/>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28</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に定義した管理ルールにそって管理を実施すること。← 管理ルールを実践してればよい基準となっています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 管理のレベルは明示しない（できない）との考えです</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管理の例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回／年で実施し、発見された不備の是正などを実施</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・・・「何を」をあえて記載しない</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機器の管理レベル・ルールは個社で違うため詳細まで求めない</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 </a:t>
          </a:r>
          <a:r>
            <a:rPr lang="ja-JP" altLang="en-US" sz="1400">
              <a:solidFill>
                <a:srgbClr val="FF0000"/>
              </a:solidFill>
              <a:effectLst/>
              <a:latin typeface="Meiryo UI" panose="020B0604030504040204" pitchFamily="50" charset="-128"/>
              <a:ea typeface="Meiryo UI" panose="020B0604030504040204" pitchFamily="50" charset="-128"/>
              <a:cs typeface="+mn-cs"/>
            </a:rPr>
            <a:t>→はい</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ja-JP" altLang="en-US" sz="1400">
              <a:solidFill>
                <a:schemeClr val="dk1"/>
              </a:solidFill>
              <a:effectLst/>
              <a:latin typeface="Meiryo UI" panose="020B0604030504040204" pitchFamily="50" charset="-128"/>
              <a:ea typeface="Meiryo UI" panose="020B0604030504040204" pitchFamily="50" charset="-128"/>
              <a:cs typeface="+mn-cs"/>
            </a:rPr>
            <a:t>タイトルを</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管理の例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を</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管理ルールの維持例</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に変更し、</a:t>
          </a:r>
        </a:p>
        <a:p>
          <a:r>
            <a:rPr lang="en-US" altLang="ja-JP" sz="1400">
              <a:solidFill>
                <a:schemeClr val="dk1"/>
              </a:solidFill>
              <a:effectLst/>
              <a:latin typeface="Meiryo UI" panose="020B0604030504040204" pitchFamily="50" charset="-128"/>
              <a:ea typeface="Meiryo UI" panose="020B0604030504040204" pitchFamily="50" charset="-128"/>
              <a:cs typeface="+mn-cs"/>
            </a:rPr>
            <a:t>No.27</a:t>
          </a:r>
          <a:r>
            <a:rPr lang="ja-JP" altLang="en-US" sz="1400">
              <a:solidFill>
                <a:schemeClr val="dk1"/>
              </a:solidFill>
              <a:effectLst/>
              <a:latin typeface="Meiryo UI" panose="020B0604030504040204" pitchFamily="50" charset="-128"/>
              <a:ea typeface="Meiryo UI" panose="020B0604030504040204" pitchFamily="50" charset="-128"/>
              <a:cs typeface="+mn-cs"/>
            </a:rPr>
            <a:t>の情報資産</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情報</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と同様に「何を」実施するか記載したほうが例としては分かりやすいと思います </a:t>
          </a:r>
          <a:r>
            <a:rPr lang="ja-JP" altLang="en-US" sz="1400">
              <a:solidFill>
                <a:srgbClr val="FF0000"/>
              </a:solidFill>
              <a:effectLst/>
              <a:latin typeface="Meiryo UI" panose="020B0604030504040204" pitchFamily="50" charset="-128"/>
              <a:ea typeface="Meiryo UI" panose="020B0604030504040204" pitchFamily="50" charset="-128"/>
              <a:cs typeface="+mn-cs"/>
            </a:rPr>
            <a:t>→目的語を「管理ルールに沿った管理状況の確認を」として反映しました</a:t>
          </a:r>
        </a:p>
        <a:p>
          <a:r>
            <a:rPr lang="ja-JP" altLang="en-US" sz="1400">
              <a:solidFill>
                <a:schemeClr val="dk1"/>
              </a:solidFill>
              <a:effectLst/>
              <a:latin typeface="Meiryo UI" panose="020B0604030504040204" pitchFamily="50" charset="-128"/>
              <a:ea typeface="Meiryo UI" panose="020B0604030504040204" pitchFamily="50" charset="-128"/>
              <a:cs typeface="+mn-cs"/>
            </a:rPr>
            <a:t>たとえば「管理ルールが有効に機能しているか点検</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棚卸・監査</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を</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年で実施する」に変更する </a:t>
          </a:r>
          <a:r>
            <a:rPr lang="ja-JP" altLang="en-US" sz="1400">
              <a:solidFill>
                <a:srgbClr val="FF0000"/>
              </a:solidFill>
              <a:effectLst/>
              <a:latin typeface="Meiryo UI" panose="020B0604030504040204" pitchFamily="50" charset="-128"/>
              <a:ea typeface="Meiryo UI" panose="020B0604030504040204" pitchFamily="50" charset="-128"/>
              <a:cs typeface="+mn-cs"/>
            </a:rPr>
            <a:t>→管理ルールの有効性、よりは、管理ルールの対象物の状況確認を実施する方が有効と考えました</a:t>
          </a:r>
        </a:p>
        <a:p>
          <a:r>
            <a:rPr lang="ja-JP" altLang="en-US" sz="1400">
              <a:solidFill>
                <a:schemeClr val="dk1"/>
              </a:solidFill>
              <a:effectLst/>
              <a:latin typeface="Meiryo UI" panose="020B0604030504040204" pitchFamily="50" charset="-128"/>
              <a:ea typeface="Meiryo UI" panose="020B0604030504040204" pitchFamily="50" charset="-128"/>
              <a:cs typeface="+mn-cs"/>
            </a:rPr>
            <a:t>もともとは、</a:t>
          </a:r>
        </a:p>
        <a:p>
          <a:r>
            <a:rPr lang="ja-JP" altLang="en-US" sz="1400">
              <a:solidFill>
                <a:schemeClr val="dk1"/>
              </a:solidFill>
              <a:effectLst/>
              <a:latin typeface="Meiryo UI" panose="020B0604030504040204" pitchFamily="50" charset="-128"/>
              <a:ea typeface="Meiryo UI" panose="020B0604030504040204" pitchFamily="50" charset="-128"/>
              <a:cs typeface="+mn-cs"/>
            </a:rPr>
            <a:t>・ 情報資産（機器）の棚卸・リスクアセスメント・管理策適用、監査、改善、を年次サイクルで実施</a:t>
          </a:r>
        </a:p>
        <a:p>
          <a:r>
            <a:rPr lang="ja-JP" altLang="en-US" sz="1400">
              <a:solidFill>
                <a:schemeClr val="dk1"/>
              </a:solidFill>
              <a:effectLst/>
              <a:latin typeface="Meiryo UI" panose="020B0604030504040204" pitchFamily="50" charset="-128"/>
              <a:ea typeface="Meiryo UI" panose="020B0604030504040204" pitchFamily="50" charset="-128"/>
              <a:cs typeface="+mn-cs"/>
            </a:rPr>
            <a:t>でしたが、レベルアップ事例に記載されることになっています</a:t>
          </a:r>
        </a:p>
      </xdr:txBody>
    </xdr:sp>
    <xdr:clientData/>
  </xdr:oneCellAnchor>
  <xdr:oneCellAnchor>
    <xdr:from>
      <xdr:col>1</xdr:col>
      <xdr:colOff>0</xdr:colOff>
      <xdr:row>7</xdr:row>
      <xdr:rowOff>0</xdr:rowOff>
    </xdr:from>
    <xdr:ext cx="5261499" cy="1919776"/>
    <xdr:sp macro="" textlink="">
      <xdr:nvSpPr>
        <xdr:cNvPr id="76" name="角丸四角形吹き出し 28" hidden="1">
          <a:extLst>
            <a:ext uri="{FF2B5EF4-FFF2-40B4-BE49-F238E27FC236}">
              <a16:creationId xmlns:a16="http://schemas.microsoft.com/office/drawing/2014/main" id="{46AB4EBC-EE7B-4850-B347-1DEB5839561E}"/>
            </a:ext>
          </a:extLst>
        </xdr:cNvPr>
        <xdr:cNvSpPr/>
      </xdr:nvSpPr>
      <xdr:spPr>
        <a:xfrm>
          <a:off x="85725" y="2390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77" name="角丸四角形吹き出し 5" hidden="1">
          <a:extLst>
            <a:ext uri="{FF2B5EF4-FFF2-40B4-BE49-F238E27FC236}">
              <a16:creationId xmlns:a16="http://schemas.microsoft.com/office/drawing/2014/main" id="{61712B3C-04EB-4F62-A16D-C7A4D893EBB3}"/>
            </a:ext>
          </a:extLst>
        </xdr:cNvPr>
        <xdr:cNvSpPr/>
      </xdr:nvSpPr>
      <xdr:spPr>
        <a:xfrm>
          <a:off x="85725" y="2390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78" name="角丸四角形吹き出し 28" hidden="1">
          <a:extLst>
            <a:ext uri="{FF2B5EF4-FFF2-40B4-BE49-F238E27FC236}">
              <a16:creationId xmlns:a16="http://schemas.microsoft.com/office/drawing/2014/main" id="{38C4624B-838E-45D9-9A40-D461B8EF6647}"/>
            </a:ext>
          </a:extLst>
        </xdr:cNvPr>
        <xdr:cNvSpPr/>
      </xdr:nvSpPr>
      <xdr:spPr>
        <a:xfrm>
          <a:off x="85725" y="2390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79" name="角丸四角形吹き出し 46" hidden="1">
          <a:extLst>
            <a:ext uri="{FF2B5EF4-FFF2-40B4-BE49-F238E27FC236}">
              <a16:creationId xmlns:a16="http://schemas.microsoft.com/office/drawing/2014/main" id="{9355C186-777C-41CB-986B-11D87012709E}"/>
            </a:ext>
          </a:extLst>
        </xdr:cNvPr>
        <xdr:cNvSpPr/>
      </xdr:nvSpPr>
      <xdr:spPr>
        <a:xfrm>
          <a:off x="85725" y="2390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80" name="角丸四角形吹き出し 47" hidden="1">
          <a:extLst>
            <a:ext uri="{FF2B5EF4-FFF2-40B4-BE49-F238E27FC236}">
              <a16:creationId xmlns:a16="http://schemas.microsoft.com/office/drawing/2014/main" id="{5EFED7F3-3748-40D7-8175-A44284DA34DB}"/>
            </a:ext>
          </a:extLst>
        </xdr:cNvPr>
        <xdr:cNvSpPr/>
      </xdr:nvSpPr>
      <xdr:spPr>
        <a:xfrm>
          <a:off x="85725" y="2390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81" name="角丸四角形吹き出し 48" hidden="1">
          <a:extLst>
            <a:ext uri="{FF2B5EF4-FFF2-40B4-BE49-F238E27FC236}">
              <a16:creationId xmlns:a16="http://schemas.microsoft.com/office/drawing/2014/main" id="{416875B3-6D9C-48BB-AB40-B6D394BE8002}"/>
            </a:ext>
          </a:extLst>
        </xdr:cNvPr>
        <xdr:cNvSpPr/>
      </xdr:nvSpPr>
      <xdr:spPr>
        <a:xfrm>
          <a:off x="85725" y="2390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82" name="角丸四角形吹き出し 49" hidden="1">
          <a:extLst>
            <a:ext uri="{FF2B5EF4-FFF2-40B4-BE49-F238E27FC236}">
              <a16:creationId xmlns:a16="http://schemas.microsoft.com/office/drawing/2014/main" id="{9553516F-0CE9-4A55-9E0A-D43D49CE73EA}"/>
            </a:ext>
          </a:extLst>
        </xdr:cNvPr>
        <xdr:cNvSpPr/>
      </xdr:nvSpPr>
      <xdr:spPr>
        <a:xfrm>
          <a:off x="85725" y="2390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83" name="角丸四角形吹き出し 5" hidden="1">
          <a:extLst>
            <a:ext uri="{FF2B5EF4-FFF2-40B4-BE49-F238E27FC236}">
              <a16:creationId xmlns:a16="http://schemas.microsoft.com/office/drawing/2014/main" id="{83348BB4-4BF6-46F8-A295-8617ABF4136E}"/>
            </a:ext>
          </a:extLst>
        </xdr:cNvPr>
        <xdr:cNvSpPr/>
      </xdr:nvSpPr>
      <xdr:spPr>
        <a:xfrm>
          <a:off x="85725" y="2390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84" name="角丸四角形吹き出し 28" hidden="1">
          <a:extLst>
            <a:ext uri="{FF2B5EF4-FFF2-40B4-BE49-F238E27FC236}">
              <a16:creationId xmlns:a16="http://schemas.microsoft.com/office/drawing/2014/main" id="{FBB18D7A-B331-44E8-87E3-5A7BEC4EBC6A}"/>
            </a:ext>
          </a:extLst>
        </xdr:cNvPr>
        <xdr:cNvSpPr/>
      </xdr:nvSpPr>
      <xdr:spPr>
        <a:xfrm>
          <a:off x="85725" y="2390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85" name="角丸四角形吹き出し 5" hidden="1">
          <a:extLst>
            <a:ext uri="{FF2B5EF4-FFF2-40B4-BE49-F238E27FC236}">
              <a16:creationId xmlns:a16="http://schemas.microsoft.com/office/drawing/2014/main" id="{3847FCAF-3DCF-4705-8123-84990700C56A}"/>
            </a:ext>
          </a:extLst>
        </xdr:cNvPr>
        <xdr:cNvSpPr/>
      </xdr:nvSpPr>
      <xdr:spPr>
        <a:xfrm>
          <a:off x="85725" y="2390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86" name="角丸四角形吹き出し 46" hidden="1">
          <a:extLst>
            <a:ext uri="{FF2B5EF4-FFF2-40B4-BE49-F238E27FC236}">
              <a16:creationId xmlns:a16="http://schemas.microsoft.com/office/drawing/2014/main" id="{C17F0C47-4570-469C-BC49-0ECD0BB47D1C}"/>
            </a:ext>
          </a:extLst>
        </xdr:cNvPr>
        <xdr:cNvSpPr/>
      </xdr:nvSpPr>
      <xdr:spPr>
        <a:xfrm>
          <a:off x="85725" y="2390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87" name="角丸四角形吹き出し 47" hidden="1">
          <a:extLst>
            <a:ext uri="{FF2B5EF4-FFF2-40B4-BE49-F238E27FC236}">
              <a16:creationId xmlns:a16="http://schemas.microsoft.com/office/drawing/2014/main" id="{81AEE0A7-D27A-4513-B278-70FCDAE0033B}"/>
            </a:ext>
          </a:extLst>
        </xdr:cNvPr>
        <xdr:cNvSpPr/>
      </xdr:nvSpPr>
      <xdr:spPr>
        <a:xfrm>
          <a:off x="85725" y="2390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88" name="角丸四角形吹き出し 48" hidden="1">
          <a:extLst>
            <a:ext uri="{FF2B5EF4-FFF2-40B4-BE49-F238E27FC236}">
              <a16:creationId xmlns:a16="http://schemas.microsoft.com/office/drawing/2014/main" id="{D834C792-DE0E-443F-8BA6-9F0EE0954567}"/>
            </a:ext>
          </a:extLst>
        </xdr:cNvPr>
        <xdr:cNvSpPr/>
      </xdr:nvSpPr>
      <xdr:spPr>
        <a:xfrm>
          <a:off x="85725" y="2390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89" name="角丸四角形吹き出し 49" hidden="1">
          <a:extLst>
            <a:ext uri="{FF2B5EF4-FFF2-40B4-BE49-F238E27FC236}">
              <a16:creationId xmlns:a16="http://schemas.microsoft.com/office/drawing/2014/main" id="{ECD50E6C-AED2-4306-B4FD-E5E4F1173889}"/>
            </a:ext>
          </a:extLst>
        </xdr:cNvPr>
        <xdr:cNvSpPr/>
      </xdr:nvSpPr>
      <xdr:spPr>
        <a:xfrm>
          <a:off x="85725" y="2390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90" name="角丸四角形吹き出し 5" hidden="1">
          <a:extLst>
            <a:ext uri="{FF2B5EF4-FFF2-40B4-BE49-F238E27FC236}">
              <a16:creationId xmlns:a16="http://schemas.microsoft.com/office/drawing/2014/main" id="{1D7A2225-5F2D-42DC-88D2-E7CC26E9B084}"/>
            </a:ext>
          </a:extLst>
        </xdr:cNvPr>
        <xdr:cNvSpPr/>
      </xdr:nvSpPr>
      <xdr:spPr>
        <a:xfrm>
          <a:off x="85725" y="2390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91" name="角丸四角形吹き出し 28" hidden="1">
          <a:extLst>
            <a:ext uri="{FF2B5EF4-FFF2-40B4-BE49-F238E27FC236}">
              <a16:creationId xmlns:a16="http://schemas.microsoft.com/office/drawing/2014/main" id="{5F2D64BE-1723-4AB6-A2C4-4883F75D7305}"/>
            </a:ext>
          </a:extLst>
        </xdr:cNvPr>
        <xdr:cNvSpPr/>
      </xdr:nvSpPr>
      <xdr:spPr>
        <a:xfrm>
          <a:off x="85725" y="2390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92" name="角丸四角形吹き出し 5" hidden="1">
          <a:extLst>
            <a:ext uri="{FF2B5EF4-FFF2-40B4-BE49-F238E27FC236}">
              <a16:creationId xmlns:a16="http://schemas.microsoft.com/office/drawing/2014/main" id="{3F39DE67-235D-462E-8811-A7E05E539157}"/>
            </a:ext>
          </a:extLst>
        </xdr:cNvPr>
        <xdr:cNvSpPr/>
      </xdr:nvSpPr>
      <xdr:spPr>
        <a:xfrm>
          <a:off x="85725" y="2390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93" name="角丸四角形吹き出し 28" hidden="1">
          <a:extLst>
            <a:ext uri="{FF2B5EF4-FFF2-40B4-BE49-F238E27FC236}">
              <a16:creationId xmlns:a16="http://schemas.microsoft.com/office/drawing/2014/main" id="{594B954A-D174-4D83-A9C7-4D598295B982}"/>
            </a:ext>
          </a:extLst>
        </xdr:cNvPr>
        <xdr:cNvSpPr/>
      </xdr:nvSpPr>
      <xdr:spPr>
        <a:xfrm>
          <a:off x="85725" y="2390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94" name="角丸四角形吹き出し 5" hidden="1">
          <a:extLst>
            <a:ext uri="{FF2B5EF4-FFF2-40B4-BE49-F238E27FC236}">
              <a16:creationId xmlns:a16="http://schemas.microsoft.com/office/drawing/2014/main" id="{07DF416F-2886-4C22-B069-29FE2B5CACFD}"/>
            </a:ext>
          </a:extLst>
        </xdr:cNvPr>
        <xdr:cNvSpPr/>
      </xdr:nvSpPr>
      <xdr:spPr>
        <a:xfrm>
          <a:off x="85725" y="2390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95" name="角丸四角形吹き出し 28" hidden="1">
          <a:extLst>
            <a:ext uri="{FF2B5EF4-FFF2-40B4-BE49-F238E27FC236}">
              <a16:creationId xmlns:a16="http://schemas.microsoft.com/office/drawing/2014/main" id="{1C2569C8-BD33-4F23-81AA-740653B02AD3}"/>
            </a:ext>
          </a:extLst>
        </xdr:cNvPr>
        <xdr:cNvSpPr/>
      </xdr:nvSpPr>
      <xdr:spPr>
        <a:xfrm>
          <a:off x="85725" y="2390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8056788" cy="4015132"/>
    <xdr:sp macro="" textlink="">
      <xdr:nvSpPr>
        <xdr:cNvPr id="96" name="角丸四角形吹き出し 21" hidden="1">
          <a:extLst>
            <a:ext uri="{FF2B5EF4-FFF2-40B4-BE49-F238E27FC236}">
              <a16:creationId xmlns:a16="http://schemas.microsoft.com/office/drawing/2014/main" id="{323A9E22-3F29-4734-A88A-1C50CCC76EFE}"/>
            </a:ext>
          </a:extLst>
        </xdr:cNvPr>
        <xdr:cNvSpPr/>
      </xdr:nvSpPr>
      <xdr:spPr>
        <a:xfrm>
          <a:off x="85725" y="2390775"/>
          <a:ext cx="8056788" cy="4015132"/>
        </a:xfrm>
        <a:prstGeom prst="wedgeRoundRectCallout">
          <a:avLst>
            <a:gd name="adj1" fmla="val -68413"/>
            <a:gd name="adj2" fmla="val -1261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400">
              <a:solidFill>
                <a:schemeClr val="dk1"/>
              </a:solidFill>
              <a:effectLst/>
              <a:latin typeface="Meiryo UI" panose="020B0604030504040204" pitchFamily="50" charset="-128"/>
              <a:ea typeface="Meiryo UI" panose="020B0604030504040204" pitchFamily="50" charset="-128"/>
              <a:cs typeface="+mn-cs"/>
            </a:rPr>
            <a:t>質問</a:t>
          </a:r>
        </a:p>
        <a:p>
          <a:r>
            <a:rPr lang="ja-JP" altLang="en-US" sz="1400">
              <a:solidFill>
                <a:schemeClr val="dk1"/>
              </a:solidFill>
              <a:effectLst/>
              <a:latin typeface="Meiryo UI" panose="020B0604030504040204" pitchFamily="50" charset="-128"/>
              <a:ea typeface="Meiryo UI" panose="020B0604030504040204" pitchFamily="50" charset="-128"/>
              <a:cs typeface="+mn-cs"/>
            </a:rPr>
            <a:t>達成基準の成熟度レベル差がありますが、これはトライアル版作成当初、情報と機器をあえて分けている理由が、「データ」と「モノ」と異なる分類になっており、それぞれ成熟度を上げる難易度が違うという理由でそれぞれの達成条件を変えているとも解釈できますが、それぞれの達成基準と他社事例の揺らぎについて、以下、解釈があっているか確認させてください</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25</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に定義した管理ルールの順守状況の点検を行っていること。←管理ルールの実践状況の自己審査や第三者監査を求めるような基準となっています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少なくとも自己検証を求めています</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点検の例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管理ルールの遵守状況を確認するチェックリストを作成し、</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 チェックリストにより点検し、不備・違反があれば是正を行っている。</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・・・「何を」が記載されている</a:t>
          </a:r>
        </a:p>
      </xdr:txBody>
    </xdr:sp>
    <xdr:clientData/>
  </xdr:oneCellAnchor>
  <xdr:oneCellAnchor>
    <xdr:from>
      <xdr:col>1</xdr:col>
      <xdr:colOff>0</xdr:colOff>
      <xdr:row>7</xdr:row>
      <xdr:rowOff>0</xdr:rowOff>
    </xdr:from>
    <xdr:ext cx="5261499" cy="1919776"/>
    <xdr:sp macro="" textlink="">
      <xdr:nvSpPr>
        <xdr:cNvPr id="97" name="角丸四角形吹き出し 5" hidden="1">
          <a:extLst>
            <a:ext uri="{FF2B5EF4-FFF2-40B4-BE49-F238E27FC236}">
              <a16:creationId xmlns:a16="http://schemas.microsoft.com/office/drawing/2014/main" id="{EDABC7CF-18CF-4262-99FF-47FD4CAF428B}"/>
            </a:ext>
          </a:extLst>
        </xdr:cNvPr>
        <xdr:cNvSpPr/>
      </xdr:nvSpPr>
      <xdr:spPr>
        <a:xfrm>
          <a:off x="85725" y="2390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98" name="角丸四角形吹き出し 28" hidden="1">
          <a:extLst>
            <a:ext uri="{FF2B5EF4-FFF2-40B4-BE49-F238E27FC236}">
              <a16:creationId xmlns:a16="http://schemas.microsoft.com/office/drawing/2014/main" id="{1CA8D24E-61F1-48FE-884C-2B4390EB575A}"/>
            </a:ext>
          </a:extLst>
        </xdr:cNvPr>
        <xdr:cNvSpPr/>
      </xdr:nvSpPr>
      <xdr:spPr>
        <a:xfrm>
          <a:off x="85725" y="2390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0</xdr:col>
      <xdr:colOff>0</xdr:colOff>
      <xdr:row>7</xdr:row>
      <xdr:rowOff>0</xdr:rowOff>
    </xdr:from>
    <xdr:ext cx="8056788" cy="4015132"/>
    <xdr:sp macro="" textlink="">
      <xdr:nvSpPr>
        <xdr:cNvPr id="99" name="角丸四角形吹き出し 21" hidden="1">
          <a:extLst>
            <a:ext uri="{FF2B5EF4-FFF2-40B4-BE49-F238E27FC236}">
              <a16:creationId xmlns:a16="http://schemas.microsoft.com/office/drawing/2014/main" id="{6EA73E26-FEE8-4E7F-ABD6-9E99A7F70B28}"/>
            </a:ext>
          </a:extLst>
        </xdr:cNvPr>
        <xdr:cNvSpPr/>
      </xdr:nvSpPr>
      <xdr:spPr>
        <a:xfrm>
          <a:off x="0" y="2390775"/>
          <a:ext cx="8056788" cy="4015132"/>
        </a:xfrm>
        <a:prstGeom prst="wedgeRoundRectCallout">
          <a:avLst>
            <a:gd name="adj1" fmla="val -68413"/>
            <a:gd name="adj2" fmla="val -1261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400">
              <a:solidFill>
                <a:schemeClr val="dk1"/>
              </a:solidFill>
              <a:effectLst/>
              <a:latin typeface="Meiryo UI" panose="020B0604030504040204" pitchFamily="50" charset="-128"/>
              <a:ea typeface="Meiryo UI" panose="020B0604030504040204" pitchFamily="50" charset="-128"/>
              <a:cs typeface="+mn-cs"/>
            </a:rPr>
            <a:t>質問</a:t>
          </a:r>
        </a:p>
        <a:p>
          <a:r>
            <a:rPr lang="ja-JP" altLang="en-US" sz="1400">
              <a:solidFill>
                <a:schemeClr val="dk1"/>
              </a:solidFill>
              <a:effectLst/>
              <a:latin typeface="Meiryo UI" panose="020B0604030504040204" pitchFamily="50" charset="-128"/>
              <a:ea typeface="Meiryo UI" panose="020B0604030504040204" pitchFamily="50" charset="-128"/>
              <a:cs typeface="+mn-cs"/>
            </a:rPr>
            <a:t>達成基準の成熟度レベル差がありますが、これはトライアル版作成当初、情報と機器をあえて分けている理由が、「データ」と「モノ」と異なる分類になっており、それぞれ成熟度を上げる難易度が違うという理由でそれぞれの達成条件を変えているとも解釈できますが、それぞれの達成基準と他社事例の揺らぎについて、以下、解釈があっているか確認させてください</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25</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に定義した管理ルールの順守状況の点検を行っていること。←管理ルールの実践状況の自己審査や第三者監査を求めるような基準となっています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少なくとも自己検証を求めています</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点検の例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管理ルールの遵守状況を確認するチェックリストを作成し、</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 チェックリストにより点検し、不備・違反があれば是正を行っている。</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・・・「何を」が記載されている</a:t>
          </a:r>
        </a:p>
      </xdr:txBody>
    </xdr:sp>
    <xdr:clientData/>
  </xdr:oneCellAnchor>
  <xdr:oneCellAnchor>
    <xdr:from>
      <xdr:col>1</xdr:col>
      <xdr:colOff>0</xdr:colOff>
      <xdr:row>7</xdr:row>
      <xdr:rowOff>0</xdr:rowOff>
    </xdr:from>
    <xdr:ext cx="5261499" cy="1919776"/>
    <xdr:sp macro="" textlink="">
      <xdr:nvSpPr>
        <xdr:cNvPr id="100" name="角丸四角形吹き出し 46" hidden="1">
          <a:extLst>
            <a:ext uri="{FF2B5EF4-FFF2-40B4-BE49-F238E27FC236}">
              <a16:creationId xmlns:a16="http://schemas.microsoft.com/office/drawing/2014/main" id="{20FA3573-0B33-4A8A-BB9D-3D693C9FB4DA}"/>
            </a:ext>
          </a:extLst>
        </xdr:cNvPr>
        <xdr:cNvSpPr/>
      </xdr:nvSpPr>
      <xdr:spPr>
        <a:xfrm>
          <a:off x="85725" y="2390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101" name="角丸四角形吹き出し 47" hidden="1">
          <a:extLst>
            <a:ext uri="{FF2B5EF4-FFF2-40B4-BE49-F238E27FC236}">
              <a16:creationId xmlns:a16="http://schemas.microsoft.com/office/drawing/2014/main" id="{AAA39F09-9305-45B8-82E5-F44A4C36A5F5}"/>
            </a:ext>
          </a:extLst>
        </xdr:cNvPr>
        <xdr:cNvSpPr/>
      </xdr:nvSpPr>
      <xdr:spPr>
        <a:xfrm>
          <a:off x="85725" y="2390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102" name="角丸四角形吹き出し 48" hidden="1">
          <a:extLst>
            <a:ext uri="{FF2B5EF4-FFF2-40B4-BE49-F238E27FC236}">
              <a16:creationId xmlns:a16="http://schemas.microsoft.com/office/drawing/2014/main" id="{D8F9AF76-4339-4D77-92E3-344D321055F8}"/>
            </a:ext>
          </a:extLst>
        </xdr:cNvPr>
        <xdr:cNvSpPr/>
      </xdr:nvSpPr>
      <xdr:spPr>
        <a:xfrm>
          <a:off x="85725" y="2390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103" name="角丸四角形吹き出し 49" hidden="1">
          <a:extLst>
            <a:ext uri="{FF2B5EF4-FFF2-40B4-BE49-F238E27FC236}">
              <a16:creationId xmlns:a16="http://schemas.microsoft.com/office/drawing/2014/main" id="{EC5EEE71-EF8A-4E72-AB58-E94D41920E13}"/>
            </a:ext>
          </a:extLst>
        </xdr:cNvPr>
        <xdr:cNvSpPr/>
      </xdr:nvSpPr>
      <xdr:spPr>
        <a:xfrm>
          <a:off x="85725" y="2390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0</xdr:col>
      <xdr:colOff>0</xdr:colOff>
      <xdr:row>7</xdr:row>
      <xdr:rowOff>0</xdr:rowOff>
    </xdr:from>
    <xdr:ext cx="8056788" cy="4015132"/>
    <xdr:sp macro="" textlink="">
      <xdr:nvSpPr>
        <xdr:cNvPr id="104" name="角丸四角形吹き出し 21" hidden="1">
          <a:extLst>
            <a:ext uri="{FF2B5EF4-FFF2-40B4-BE49-F238E27FC236}">
              <a16:creationId xmlns:a16="http://schemas.microsoft.com/office/drawing/2014/main" id="{99CABFD0-FCFD-4BF8-913F-FDF5B015CC8F}"/>
            </a:ext>
          </a:extLst>
        </xdr:cNvPr>
        <xdr:cNvSpPr/>
      </xdr:nvSpPr>
      <xdr:spPr>
        <a:xfrm>
          <a:off x="0" y="2390775"/>
          <a:ext cx="8056788" cy="4015132"/>
        </a:xfrm>
        <a:prstGeom prst="wedgeRoundRectCallout">
          <a:avLst>
            <a:gd name="adj1" fmla="val -68413"/>
            <a:gd name="adj2" fmla="val -1261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400">
              <a:solidFill>
                <a:schemeClr val="dk1"/>
              </a:solidFill>
              <a:effectLst/>
              <a:latin typeface="Meiryo UI" panose="020B0604030504040204" pitchFamily="50" charset="-128"/>
              <a:ea typeface="Meiryo UI" panose="020B0604030504040204" pitchFamily="50" charset="-128"/>
              <a:cs typeface="+mn-cs"/>
            </a:rPr>
            <a:t>質問</a:t>
          </a:r>
        </a:p>
        <a:p>
          <a:r>
            <a:rPr lang="ja-JP" altLang="en-US" sz="1400">
              <a:solidFill>
                <a:schemeClr val="dk1"/>
              </a:solidFill>
              <a:effectLst/>
              <a:latin typeface="Meiryo UI" panose="020B0604030504040204" pitchFamily="50" charset="-128"/>
              <a:ea typeface="Meiryo UI" panose="020B0604030504040204" pitchFamily="50" charset="-128"/>
              <a:cs typeface="+mn-cs"/>
            </a:rPr>
            <a:t>達成基準の成熟度レベル差がありますが、これはトライアル版作成当初、情報と機器をあえて分けている理由が、「データ」と「モノ」と異なる分類になっており、それぞれ成熟度を上げる難易度が違うという理由でそれぞれの達成条件を変えているとも解釈できますが、それぞれの達成基準と他社事例の揺らぎについて、以下、解釈があっているか確認させてください</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25</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に定義した管理ルールの順守状況の点検を行っていること。←管理ルールの実践状況の自己審査や第三者監査を求めるような基準となっています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少なくとも自己検証を求めています</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点検の例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管理ルールの遵守状況を確認するチェックリストを作成し、</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 チェックリストにより点検し、不備・違反があれば是正を行っている。</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・・・「何を」が記載されている</a:t>
          </a:r>
        </a:p>
      </xdr:txBody>
    </xdr:sp>
    <xdr:clientData/>
  </xdr:oneCellAnchor>
  <xdr:oneCellAnchor>
    <xdr:from>
      <xdr:col>1</xdr:col>
      <xdr:colOff>0</xdr:colOff>
      <xdr:row>7</xdr:row>
      <xdr:rowOff>0</xdr:rowOff>
    </xdr:from>
    <xdr:ext cx="5261499" cy="1919776"/>
    <xdr:sp macro="" textlink="">
      <xdr:nvSpPr>
        <xdr:cNvPr id="105" name="角丸四角形吹き出し 5" hidden="1">
          <a:extLst>
            <a:ext uri="{FF2B5EF4-FFF2-40B4-BE49-F238E27FC236}">
              <a16:creationId xmlns:a16="http://schemas.microsoft.com/office/drawing/2014/main" id="{469CA2DA-7B29-4D17-BB9E-004806B92C4C}"/>
            </a:ext>
          </a:extLst>
        </xdr:cNvPr>
        <xdr:cNvSpPr/>
      </xdr:nvSpPr>
      <xdr:spPr>
        <a:xfrm>
          <a:off x="85725" y="2390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106" name="角丸四角形吹き出し 28" hidden="1">
          <a:extLst>
            <a:ext uri="{FF2B5EF4-FFF2-40B4-BE49-F238E27FC236}">
              <a16:creationId xmlns:a16="http://schemas.microsoft.com/office/drawing/2014/main" id="{D1452510-6B30-4AC3-B27B-BABD05E7E633}"/>
            </a:ext>
          </a:extLst>
        </xdr:cNvPr>
        <xdr:cNvSpPr/>
      </xdr:nvSpPr>
      <xdr:spPr>
        <a:xfrm>
          <a:off x="85725" y="2390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107" name="角丸四角形吹き出し 5" hidden="1">
          <a:extLst>
            <a:ext uri="{FF2B5EF4-FFF2-40B4-BE49-F238E27FC236}">
              <a16:creationId xmlns:a16="http://schemas.microsoft.com/office/drawing/2014/main" id="{0488A437-531F-410D-94CA-3A08BE4734F9}"/>
            </a:ext>
          </a:extLst>
        </xdr:cNvPr>
        <xdr:cNvSpPr/>
      </xdr:nvSpPr>
      <xdr:spPr>
        <a:xfrm>
          <a:off x="85725" y="2390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108" name="角丸四角形吹き出し 28" hidden="1">
          <a:extLst>
            <a:ext uri="{FF2B5EF4-FFF2-40B4-BE49-F238E27FC236}">
              <a16:creationId xmlns:a16="http://schemas.microsoft.com/office/drawing/2014/main" id="{5263933B-E1A6-4E26-BBC0-314DCEB55D0D}"/>
            </a:ext>
          </a:extLst>
        </xdr:cNvPr>
        <xdr:cNvSpPr/>
      </xdr:nvSpPr>
      <xdr:spPr>
        <a:xfrm>
          <a:off x="85725" y="2390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109" name="角丸四角形吹き出し 46" hidden="1">
          <a:extLst>
            <a:ext uri="{FF2B5EF4-FFF2-40B4-BE49-F238E27FC236}">
              <a16:creationId xmlns:a16="http://schemas.microsoft.com/office/drawing/2014/main" id="{637CFAE0-14EE-41BE-A8F1-5BBD6B1005CA}"/>
            </a:ext>
          </a:extLst>
        </xdr:cNvPr>
        <xdr:cNvSpPr/>
      </xdr:nvSpPr>
      <xdr:spPr>
        <a:xfrm>
          <a:off x="85725" y="2390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110" name="角丸四角形吹き出し 47" hidden="1">
          <a:extLst>
            <a:ext uri="{FF2B5EF4-FFF2-40B4-BE49-F238E27FC236}">
              <a16:creationId xmlns:a16="http://schemas.microsoft.com/office/drawing/2014/main" id="{A6841469-6E88-4B95-99E0-FE7E0D198F2D}"/>
            </a:ext>
          </a:extLst>
        </xdr:cNvPr>
        <xdr:cNvSpPr/>
      </xdr:nvSpPr>
      <xdr:spPr>
        <a:xfrm>
          <a:off x="85725" y="2390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111" name="角丸四角形吹き出し 48" hidden="1">
          <a:extLst>
            <a:ext uri="{FF2B5EF4-FFF2-40B4-BE49-F238E27FC236}">
              <a16:creationId xmlns:a16="http://schemas.microsoft.com/office/drawing/2014/main" id="{20A431B9-D3B0-4AA6-924B-AA35B1BDA8C1}"/>
            </a:ext>
          </a:extLst>
        </xdr:cNvPr>
        <xdr:cNvSpPr/>
      </xdr:nvSpPr>
      <xdr:spPr>
        <a:xfrm>
          <a:off x="85725" y="2390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112" name="角丸四角形吹き出し 49" hidden="1">
          <a:extLst>
            <a:ext uri="{FF2B5EF4-FFF2-40B4-BE49-F238E27FC236}">
              <a16:creationId xmlns:a16="http://schemas.microsoft.com/office/drawing/2014/main" id="{69338E6D-7E8D-49B9-ABA0-F788A56F03D1}"/>
            </a:ext>
          </a:extLst>
        </xdr:cNvPr>
        <xdr:cNvSpPr/>
      </xdr:nvSpPr>
      <xdr:spPr>
        <a:xfrm>
          <a:off x="85725" y="2390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113" name="角丸四角形吹き出し 5" hidden="1">
          <a:extLst>
            <a:ext uri="{FF2B5EF4-FFF2-40B4-BE49-F238E27FC236}">
              <a16:creationId xmlns:a16="http://schemas.microsoft.com/office/drawing/2014/main" id="{B3E26A1F-A67C-44FB-9C1D-5E0407231F40}"/>
            </a:ext>
          </a:extLst>
        </xdr:cNvPr>
        <xdr:cNvSpPr/>
      </xdr:nvSpPr>
      <xdr:spPr>
        <a:xfrm>
          <a:off x="85725" y="2390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114" name="角丸四角形吹き出し 28" hidden="1">
          <a:extLst>
            <a:ext uri="{FF2B5EF4-FFF2-40B4-BE49-F238E27FC236}">
              <a16:creationId xmlns:a16="http://schemas.microsoft.com/office/drawing/2014/main" id="{90338A4A-28EF-4AD8-AAC7-4AA81C1EF032}"/>
            </a:ext>
          </a:extLst>
        </xdr:cNvPr>
        <xdr:cNvSpPr/>
      </xdr:nvSpPr>
      <xdr:spPr>
        <a:xfrm>
          <a:off x="85725" y="2390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115" name="角丸四角形吹き出し 5" hidden="1">
          <a:extLst>
            <a:ext uri="{FF2B5EF4-FFF2-40B4-BE49-F238E27FC236}">
              <a16:creationId xmlns:a16="http://schemas.microsoft.com/office/drawing/2014/main" id="{759CB89C-D554-4EDC-A791-B9E95DDBA6DB}"/>
            </a:ext>
          </a:extLst>
        </xdr:cNvPr>
        <xdr:cNvSpPr/>
      </xdr:nvSpPr>
      <xdr:spPr>
        <a:xfrm>
          <a:off x="85725" y="2390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116" name="角丸四角形吹き出し 28" hidden="1">
          <a:extLst>
            <a:ext uri="{FF2B5EF4-FFF2-40B4-BE49-F238E27FC236}">
              <a16:creationId xmlns:a16="http://schemas.microsoft.com/office/drawing/2014/main" id="{02B3DA5D-F510-47D1-88A8-FB0F40D342CA}"/>
            </a:ext>
          </a:extLst>
        </xdr:cNvPr>
        <xdr:cNvSpPr/>
      </xdr:nvSpPr>
      <xdr:spPr>
        <a:xfrm>
          <a:off x="85725" y="2390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117" name="角丸四角形吹き出し 46" hidden="1">
          <a:extLst>
            <a:ext uri="{FF2B5EF4-FFF2-40B4-BE49-F238E27FC236}">
              <a16:creationId xmlns:a16="http://schemas.microsoft.com/office/drawing/2014/main" id="{D6501981-225C-4435-85AB-F00471D49C29}"/>
            </a:ext>
          </a:extLst>
        </xdr:cNvPr>
        <xdr:cNvSpPr/>
      </xdr:nvSpPr>
      <xdr:spPr>
        <a:xfrm>
          <a:off x="85725" y="2390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118" name="角丸四角形吹き出し 47" hidden="1">
          <a:extLst>
            <a:ext uri="{FF2B5EF4-FFF2-40B4-BE49-F238E27FC236}">
              <a16:creationId xmlns:a16="http://schemas.microsoft.com/office/drawing/2014/main" id="{EA60D610-3613-43AC-BD59-5D90992D0840}"/>
            </a:ext>
          </a:extLst>
        </xdr:cNvPr>
        <xdr:cNvSpPr/>
      </xdr:nvSpPr>
      <xdr:spPr>
        <a:xfrm>
          <a:off x="85725" y="2390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119" name="角丸四角形吹き出し 48" hidden="1">
          <a:extLst>
            <a:ext uri="{FF2B5EF4-FFF2-40B4-BE49-F238E27FC236}">
              <a16:creationId xmlns:a16="http://schemas.microsoft.com/office/drawing/2014/main" id="{166CE96E-268D-471E-BBFE-3242FFDDB8F4}"/>
            </a:ext>
          </a:extLst>
        </xdr:cNvPr>
        <xdr:cNvSpPr/>
      </xdr:nvSpPr>
      <xdr:spPr>
        <a:xfrm>
          <a:off x="85725" y="2390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120" name="角丸四角形吹き出し 49" hidden="1">
          <a:extLst>
            <a:ext uri="{FF2B5EF4-FFF2-40B4-BE49-F238E27FC236}">
              <a16:creationId xmlns:a16="http://schemas.microsoft.com/office/drawing/2014/main" id="{918771F4-83E0-46D0-A309-1DA800779C9C}"/>
            </a:ext>
          </a:extLst>
        </xdr:cNvPr>
        <xdr:cNvSpPr/>
      </xdr:nvSpPr>
      <xdr:spPr>
        <a:xfrm>
          <a:off x="85725" y="2390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2790372" cy="1908470"/>
    <xdr:sp macro="" textlink="">
      <xdr:nvSpPr>
        <xdr:cNvPr id="121" name="角丸四角形吹き出し 4" hidden="1">
          <a:extLst>
            <a:ext uri="{FF2B5EF4-FFF2-40B4-BE49-F238E27FC236}">
              <a16:creationId xmlns:a16="http://schemas.microsoft.com/office/drawing/2014/main" id="{2544F06C-8D76-4D59-8DBB-136F221C098D}"/>
            </a:ext>
          </a:extLst>
        </xdr:cNvPr>
        <xdr:cNvSpPr/>
      </xdr:nvSpPr>
      <xdr:spPr>
        <a:xfrm>
          <a:off x="85725" y="8486775"/>
          <a:ext cx="2790372" cy="1908470"/>
        </a:xfrm>
        <a:prstGeom prst="wedgeRoundRectCallout">
          <a:avLst>
            <a:gd name="adj1" fmla="val 12371"/>
            <a:gd name="adj2" fmla="val 63169"/>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lIns="36000" tIns="36000" rIns="36000" bIns="36000" rtlCol="0" anchor="t">
          <a:noAutofit/>
        </a:bodyPr>
        <a:lstStyle/>
        <a:p>
          <a:pPr algn="l">
            <a:lnSpc>
              <a:spcPts val="1700"/>
            </a:lnSpc>
          </a:pPr>
          <a:r>
            <a:rPr kumimoji="1" lang="ja-JP" altLang="en-US" sz="1600">
              <a:latin typeface="Meiryo UI" panose="020B0604030504040204" pitchFamily="50" charset="-128"/>
              <a:ea typeface="Meiryo UI" panose="020B0604030504040204" pitchFamily="50" charset="-128"/>
            </a:rPr>
            <a:t>以降にそれぞれのルールの策定が登場する為、</a:t>
          </a:r>
          <a:r>
            <a:rPr kumimoji="1" lang="ja-JP" altLang="ja-JP" sz="1100">
              <a:solidFill>
                <a:schemeClr val="dk1"/>
              </a:solidFill>
              <a:effectLst/>
              <a:latin typeface="+mn-lt"/>
              <a:ea typeface="+mn-ea"/>
              <a:cs typeface="+mn-cs"/>
            </a:rPr>
            <a:t>”</a:t>
          </a:r>
          <a:r>
            <a:rPr kumimoji="1" lang="ja-JP" altLang="en-US" sz="1600">
              <a:latin typeface="Meiryo UI" panose="020B0604030504040204" pitchFamily="50" charset="-128"/>
              <a:ea typeface="Meiryo UI" panose="020B0604030504040204" pitchFamily="50" charset="-128"/>
            </a:rPr>
            <a:t>ルール”というラベルは不要とし、守秘義務というラベルとし、達成条件３のみとしてはいかがでしょうか</a:t>
          </a:r>
          <a:endParaRPr kumimoji="1" lang="en-US" altLang="ja-JP" sz="1600">
            <a:latin typeface="Meiryo UI" panose="020B0604030504040204" pitchFamily="50" charset="-128"/>
            <a:ea typeface="Meiryo UI" panose="020B0604030504040204" pitchFamily="50" charset="-128"/>
          </a:endParaRPr>
        </a:p>
        <a:p>
          <a:pPr algn="l">
            <a:lnSpc>
              <a:spcPts val="1700"/>
            </a:lnSpc>
          </a:pPr>
          <a:endParaRPr kumimoji="1" lang="en-US" altLang="ja-JP" sz="1600">
            <a:latin typeface="Meiryo UI" panose="020B0604030504040204" pitchFamily="50" charset="-128"/>
            <a:ea typeface="Meiryo UI" panose="020B0604030504040204" pitchFamily="50" charset="-128"/>
          </a:endParaRPr>
        </a:p>
        <a:p>
          <a:pPr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rPr>
            <a:t>→機密情報を扱うルール としました</a:t>
          </a:r>
          <a:endParaRPr kumimoji="1" lang="en-US" altLang="ja-JP" sz="1600">
            <a:solidFill>
              <a:srgbClr val="FF0000"/>
            </a:solidFill>
            <a:latin typeface="Meiryo UI" panose="020B0604030504040204" pitchFamily="50" charset="-128"/>
            <a:ea typeface="Meiryo UI" panose="020B0604030504040204" pitchFamily="50" charset="-128"/>
          </a:endParaRPr>
        </a:p>
      </xdr:txBody>
    </xdr:sp>
    <xdr:clientData/>
  </xdr:oneCellAnchor>
  <xdr:oneCellAnchor>
    <xdr:from>
      <xdr:col>1</xdr:col>
      <xdr:colOff>0</xdr:colOff>
      <xdr:row>27</xdr:row>
      <xdr:rowOff>0</xdr:rowOff>
    </xdr:from>
    <xdr:ext cx="7889875" cy="1767140"/>
    <xdr:sp macro="" textlink="">
      <xdr:nvSpPr>
        <xdr:cNvPr id="122" name="角丸四角形吹き出し 20" hidden="1">
          <a:extLst>
            <a:ext uri="{FF2B5EF4-FFF2-40B4-BE49-F238E27FC236}">
              <a16:creationId xmlns:a16="http://schemas.microsoft.com/office/drawing/2014/main" id="{2B4377CE-FE5D-41DE-A900-6B91C08E0323}"/>
            </a:ext>
          </a:extLst>
        </xdr:cNvPr>
        <xdr:cNvSpPr/>
      </xdr:nvSpPr>
      <xdr:spPr>
        <a:xfrm>
          <a:off x="85725" y="8486775"/>
          <a:ext cx="7889875" cy="1767140"/>
        </a:xfrm>
        <a:prstGeom prst="wedgeRoundRectCallout">
          <a:avLst>
            <a:gd name="adj1" fmla="val 17459"/>
            <a:gd name="adj2" fmla="val -94750"/>
            <a:gd name="adj3" fmla="val 16667"/>
          </a:avLst>
        </a:prstGeom>
        <a:solidFill>
          <a:schemeClr val="accent6">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en-US" altLang="ja-JP" sz="1800">
              <a:solidFill>
                <a:schemeClr val="dk1"/>
              </a:solidFill>
              <a:effectLst/>
              <a:latin typeface="Meiryo UI" panose="020B0604030504040204" pitchFamily="50" charset="-128"/>
              <a:ea typeface="Meiryo UI" panose="020B0604030504040204" pitchFamily="50" charset="-128"/>
              <a:cs typeface="+mn-cs"/>
            </a:rPr>
            <a:t>F</a:t>
          </a:r>
          <a:r>
            <a:rPr lang="ja-JP" altLang="ja-JP" sz="1800">
              <a:solidFill>
                <a:schemeClr val="dk1"/>
              </a:solidFill>
              <a:effectLst/>
              <a:latin typeface="Meiryo UI" panose="020B0604030504040204" pitchFamily="50" charset="-128"/>
              <a:ea typeface="Meiryo UI" panose="020B0604030504040204" pitchFamily="50" charset="-128"/>
              <a:cs typeface="+mn-cs"/>
            </a:rPr>
            <a:t>列の目的と</a:t>
          </a:r>
          <a:r>
            <a:rPr lang="en-US" altLang="ja-JP" sz="1800">
              <a:solidFill>
                <a:schemeClr val="dk1"/>
              </a:solidFill>
              <a:effectLst/>
              <a:latin typeface="Meiryo UI" panose="020B0604030504040204" pitchFamily="50" charset="-128"/>
              <a:ea typeface="Meiryo UI" panose="020B0604030504040204" pitchFamily="50" charset="-128"/>
              <a:cs typeface="+mn-cs"/>
            </a:rPr>
            <a:t>G</a:t>
          </a:r>
          <a:r>
            <a:rPr lang="ja-JP" altLang="ja-JP" sz="1800">
              <a:solidFill>
                <a:schemeClr val="dk1"/>
              </a:solidFill>
              <a:effectLst/>
              <a:latin typeface="Meiryo UI" panose="020B0604030504040204" pitchFamily="50" charset="-128"/>
              <a:ea typeface="Meiryo UI" panose="020B0604030504040204" pitchFamily="50" charset="-128"/>
              <a:cs typeface="+mn-cs"/>
            </a:rPr>
            <a:t>列の要求事項について、順番を入れ替えたほうがよいと思いました。</a:t>
          </a:r>
        </a:p>
        <a:p>
          <a:r>
            <a:rPr lang="ja-JP" altLang="ja-JP" sz="1800">
              <a:solidFill>
                <a:schemeClr val="dk1"/>
              </a:solidFill>
              <a:effectLst/>
              <a:latin typeface="Meiryo UI" panose="020B0604030504040204" pitchFamily="50" charset="-128"/>
              <a:ea typeface="Meiryo UI" panose="020B0604030504040204" pitchFamily="50" charset="-128"/>
              <a:cs typeface="+mn-cs"/>
            </a:rPr>
            <a:t>たしかに「何のために」が重要なのですが、目的が先に来ると唐突な印象があると思い、</a:t>
          </a:r>
        </a:p>
        <a:p>
          <a:r>
            <a:rPr lang="ja-JP" altLang="ja-JP" sz="1800">
              <a:solidFill>
                <a:schemeClr val="dk1"/>
              </a:solidFill>
              <a:effectLst/>
              <a:latin typeface="Meiryo UI" panose="020B0604030504040204" pitchFamily="50" charset="-128"/>
              <a:ea typeface="Meiryo UI" panose="020B0604030504040204" pitchFamily="50" charset="-128"/>
              <a:cs typeface="+mn-cs"/>
            </a:rPr>
            <a:t>要求事項があって、それは「何のために」と読むほうが読み手側としては読みやすいかなと思いました。</a:t>
          </a:r>
        </a:p>
      </xdr:txBody>
    </xdr:sp>
    <xdr:clientData/>
  </xdr:oneCellAnchor>
  <xdr:oneCellAnchor>
    <xdr:from>
      <xdr:col>1</xdr:col>
      <xdr:colOff>0</xdr:colOff>
      <xdr:row>27</xdr:row>
      <xdr:rowOff>0</xdr:rowOff>
    </xdr:from>
    <xdr:ext cx="7889875" cy="1767140"/>
    <xdr:sp macro="" textlink="">
      <xdr:nvSpPr>
        <xdr:cNvPr id="123" name="角丸四角形吹き出し 24" hidden="1">
          <a:extLst>
            <a:ext uri="{FF2B5EF4-FFF2-40B4-BE49-F238E27FC236}">
              <a16:creationId xmlns:a16="http://schemas.microsoft.com/office/drawing/2014/main" id="{F60A37D8-E338-4DE7-AF1C-7A924512EE15}"/>
            </a:ext>
          </a:extLst>
        </xdr:cNvPr>
        <xdr:cNvSpPr/>
      </xdr:nvSpPr>
      <xdr:spPr>
        <a:xfrm>
          <a:off x="85725" y="8486775"/>
          <a:ext cx="7889875" cy="1767140"/>
        </a:xfrm>
        <a:prstGeom prst="wedgeRoundRectCallout">
          <a:avLst>
            <a:gd name="adj1" fmla="val 41000"/>
            <a:gd name="adj2" fmla="val -88462"/>
            <a:gd name="adj3" fmla="val 16667"/>
          </a:avLst>
        </a:prstGeom>
        <a:solidFill>
          <a:schemeClr val="accent6">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en-US" altLang="ja-JP" sz="1800">
              <a:solidFill>
                <a:schemeClr val="dk1"/>
              </a:solidFill>
              <a:effectLst/>
              <a:latin typeface="Meiryo UI" panose="020B0604030504040204" pitchFamily="50" charset="-128"/>
              <a:ea typeface="Meiryo UI" panose="020B0604030504040204" pitchFamily="50" charset="-128"/>
              <a:cs typeface="+mn-cs"/>
            </a:rPr>
            <a:t>F</a:t>
          </a:r>
          <a:r>
            <a:rPr lang="ja-JP" altLang="ja-JP" sz="1800">
              <a:solidFill>
                <a:schemeClr val="dk1"/>
              </a:solidFill>
              <a:effectLst/>
              <a:latin typeface="Meiryo UI" panose="020B0604030504040204" pitchFamily="50" charset="-128"/>
              <a:ea typeface="Meiryo UI" panose="020B0604030504040204" pitchFamily="50" charset="-128"/>
              <a:cs typeface="+mn-cs"/>
            </a:rPr>
            <a:t>列の目的と</a:t>
          </a:r>
          <a:r>
            <a:rPr lang="en-US" altLang="ja-JP" sz="1800">
              <a:solidFill>
                <a:schemeClr val="dk1"/>
              </a:solidFill>
              <a:effectLst/>
              <a:latin typeface="Meiryo UI" panose="020B0604030504040204" pitchFamily="50" charset="-128"/>
              <a:ea typeface="Meiryo UI" panose="020B0604030504040204" pitchFamily="50" charset="-128"/>
              <a:cs typeface="+mn-cs"/>
            </a:rPr>
            <a:t>G</a:t>
          </a:r>
          <a:r>
            <a:rPr lang="ja-JP" altLang="ja-JP" sz="1800">
              <a:solidFill>
                <a:schemeClr val="dk1"/>
              </a:solidFill>
              <a:effectLst/>
              <a:latin typeface="Meiryo UI" panose="020B0604030504040204" pitchFamily="50" charset="-128"/>
              <a:ea typeface="Meiryo UI" panose="020B0604030504040204" pitchFamily="50" charset="-128"/>
              <a:cs typeface="+mn-cs"/>
            </a:rPr>
            <a:t>列の要求事項について、順番を入れ替えたほうがよいと思いました。</a:t>
          </a:r>
        </a:p>
        <a:p>
          <a:r>
            <a:rPr lang="ja-JP" altLang="ja-JP" sz="1800">
              <a:solidFill>
                <a:schemeClr val="dk1"/>
              </a:solidFill>
              <a:effectLst/>
              <a:latin typeface="Meiryo UI" panose="020B0604030504040204" pitchFamily="50" charset="-128"/>
              <a:ea typeface="Meiryo UI" panose="020B0604030504040204" pitchFamily="50" charset="-128"/>
              <a:cs typeface="+mn-cs"/>
            </a:rPr>
            <a:t>たしかに「何のために」が重要なのですが、目的が先に来ると唐突な印象があると思い、</a:t>
          </a:r>
        </a:p>
        <a:p>
          <a:r>
            <a:rPr lang="ja-JP" altLang="ja-JP" sz="1800">
              <a:solidFill>
                <a:schemeClr val="dk1"/>
              </a:solidFill>
              <a:effectLst/>
              <a:latin typeface="Meiryo UI" panose="020B0604030504040204" pitchFamily="50" charset="-128"/>
              <a:ea typeface="Meiryo UI" panose="020B0604030504040204" pitchFamily="50" charset="-128"/>
              <a:cs typeface="+mn-cs"/>
            </a:rPr>
            <a:t>要求事項があって、それは「何のために」と読むほうが読み手側としては読みやすいかなと思いました。</a:t>
          </a:r>
          <a:r>
            <a:rPr lang="ja-JP" altLang="en-US" sz="1800">
              <a:solidFill>
                <a:schemeClr val="dk1"/>
              </a:solidFill>
              <a:effectLst/>
              <a:latin typeface="Meiryo UI" panose="020B0604030504040204" pitchFamily="50" charset="-128"/>
              <a:ea typeface="Meiryo UI" panose="020B0604030504040204" pitchFamily="50" charset="-128"/>
              <a:cs typeface="+mn-cs"/>
            </a:rPr>
            <a:t> → </a:t>
          </a:r>
          <a:r>
            <a:rPr lang="ja-JP" altLang="en-US" sz="1800">
              <a:solidFill>
                <a:srgbClr val="FF0000"/>
              </a:solidFill>
              <a:effectLst/>
              <a:latin typeface="Meiryo UI" panose="020B0604030504040204" pitchFamily="50" charset="-128"/>
              <a:ea typeface="Meiryo UI" panose="020B0604030504040204" pitchFamily="50" charset="-128"/>
              <a:cs typeface="+mn-cs"/>
            </a:rPr>
            <a:t>ご指摘ごもっともながら、論理構成上ママとさせください</a:t>
          </a:r>
          <a:endParaRPr lang="ja-JP" altLang="ja-JP" sz="1800">
            <a:solidFill>
              <a:srgbClr val="FF0000"/>
            </a:solidFill>
            <a:effectLst/>
            <a:latin typeface="Meiryo UI" panose="020B0604030504040204" pitchFamily="50" charset="-128"/>
            <a:ea typeface="Meiryo UI" panose="020B0604030504040204" pitchFamily="50" charset="-128"/>
            <a:cs typeface="+mn-cs"/>
          </a:endParaRPr>
        </a:p>
      </xdr:txBody>
    </xdr:sp>
    <xdr:clientData/>
  </xdr:oneCellAnchor>
  <xdr:oneCellAnchor>
    <xdr:from>
      <xdr:col>1</xdr:col>
      <xdr:colOff>0</xdr:colOff>
      <xdr:row>27</xdr:row>
      <xdr:rowOff>0</xdr:rowOff>
    </xdr:from>
    <xdr:ext cx="5261499" cy="1919776"/>
    <xdr:sp macro="" textlink="">
      <xdr:nvSpPr>
        <xdr:cNvPr id="124" name="角丸四角形吹き出し 5" hidden="1">
          <a:extLst>
            <a:ext uri="{FF2B5EF4-FFF2-40B4-BE49-F238E27FC236}">
              <a16:creationId xmlns:a16="http://schemas.microsoft.com/office/drawing/2014/main" id="{06F1B9AB-42CF-47E3-98A0-E6F1E20270CC}"/>
            </a:ext>
          </a:extLst>
        </xdr:cNvPr>
        <xdr:cNvSpPr/>
      </xdr:nvSpPr>
      <xdr:spPr>
        <a:xfrm>
          <a:off x="85725" y="8486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8056788" cy="4015132"/>
    <xdr:sp macro="" textlink="">
      <xdr:nvSpPr>
        <xdr:cNvPr id="125" name="角丸四角形吹き出し 21" hidden="1">
          <a:extLst>
            <a:ext uri="{FF2B5EF4-FFF2-40B4-BE49-F238E27FC236}">
              <a16:creationId xmlns:a16="http://schemas.microsoft.com/office/drawing/2014/main" id="{AE928F4C-3507-4569-A267-38CF459A0EDE}"/>
            </a:ext>
          </a:extLst>
        </xdr:cNvPr>
        <xdr:cNvSpPr/>
      </xdr:nvSpPr>
      <xdr:spPr>
        <a:xfrm>
          <a:off x="85725" y="8486775"/>
          <a:ext cx="8056788" cy="4015132"/>
        </a:xfrm>
        <a:prstGeom prst="wedgeRoundRectCallout">
          <a:avLst>
            <a:gd name="adj1" fmla="val -68413"/>
            <a:gd name="adj2" fmla="val -1261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400">
              <a:solidFill>
                <a:schemeClr val="dk1"/>
              </a:solidFill>
              <a:effectLst/>
              <a:latin typeface="Meiryo UI" panose="020B0604030504040204" pitchFamily="50" charset="-128"/>
              <a:ea typeface="Meiryo UI" panose="020B0604030504040204" pitchFamily="50" charset="-128"/>
              <a:cs typeface="+mn-cs"/>
            </a:rPr>
            <a:t>質問</a:t>
          </a:r>
        </a:p>
        <a:p>
          <a:r>
            <a:rPr lang="ja-JP" altLang="en-US" sz="1400">
              <a:solidFill>
                <a:schemeClr val="dk1"/>
              </a:solidFill>
              <a:effectLst/>
              <a:latin typeface="Meiryo UI" panose="020B0604030504040204" pitchFamily="50" charset="-128"/>
              <a:ea typeface="Meiryo UI" panose="020B0604030504040204" pitchFamily="50" charset="-128"/>
              <a:cs typeface="+mn-cs"/>
            </a:rPr>
            <a:t>達成基準の成熟度レベル差がありますが、これはトライアル版作成当初、情報と機器をあえて分けている理由が、「データ」と「モノ」と異なる分類になっており、それぞれ成熟度を上げる難易度が違うという理由でそれぞれの達成条件を変えているとも解釈できますが、それぞれの達成基準と他社事例の揺らぎについて、以下、解釈があっているか確認させてください</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25</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に定義した管理ルールの順守状況の点検を行っていること。←管理ルールの実践状況の自己審査や第三者監査を求めるような基準となっています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少なくとも自己検証を求めています</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点検の例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管理ルールの遵守状況を確認するチェックリストを作成し、</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 チェックリストにより点検し、不備・違反があれば是正を行っている。</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・・・「何を」が記載されている</a:t>
          </a:r>
        </a:p>
      </xdr:txBody>
    </xdr:sp>
    <xdr:clientData/>
  </xdr:oneCellAnchor>
  <xdr:oneCellAnchor>
    <xdr:from>
      <xdr:col>1</xdr:col>
      <xdr:colOff>0</xdr:colOff>
      <xdr:row>27</xdr:row>
      <xdr:rowOff>0</xdr:rowOff>
    </xdr:from>
    <xdr:ext cx="5261499" cy="1919776"/>
    <xdr:sp macro="" textlink="">
      <xdr:nvSpPr>
        <xdr:cNvPr id="126" name="角丸四角形吹き出し 28" hidden="1">
          <a:extLst>
            <a:ext uri="{FF2B5EF4-FFF2-40B4-BE49-F238E27FC236}">
              <a16:creationId xmlns:a16="http://schemas.microsoft.com/office/drawing/2014/main" id="{5B727F83-BD77-4BC8-980E-CC631E02B343}"/>
            </a:ext>
          </a:extLst>
        </xdr:cNvPr>
        <xdr:cNvSpPr/>
      </xdr:nvSpPr>
      <xdr:spPr>
        <a:xfrm>
          <a:off x="85725" y="8486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27" name="角丸四角形吹き出し 5" hidden="1">
          <a:extLst>
            <a:ext uri="{FF2B5EF4-FFF2-40B4-BE49-F238E27FC236}">
              <a16:creationId xmlns:a16="http://schemas.microsoft.com/office/drawing/2014/main" id="{B9D6D4D2-273D-47FD-A39A-215A0440D7DC}"/>
            </a:ext>
          </a:extLst>
        </xdr:cNvPr>
        <xdr:cNvSpPr/>
      </xdr:nvSpPr>
      <xdr:spPr>
        <a:xfrm>
          <a:off x="85725" y="8486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28" name="角丸四角形吹き出し 28" hidden="1">
          <a:extLst>
            <a:ext uri="{FF2B5EF4-FFF2-40B4-BE49-F238E27FC236}">
              <a16:creationId xmlns:a16="http://schemas.microsoft.com/office/drawing/2014/main" id="{7F0850C1-73C5-40C9-87EE-6B46647100BC}"/>
            </a:ext>
          </a:extLst>
        </xdr:cNvPr>
        <xdr:cNvSpPr/>
      </xdr:nvSpPr>
      <xdr:spPr>
        <a:xfrm>
          <a:off x="85725" y="8486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29" name="角丸四角形吹き出し 46" hidden="1">
          <a:extLst>
            <a:ext uri="{FF2B5EF4-FFF2-40B4-BE49-F238E27FC236}">
              <a16:creationId xmlns:a16="http://schemas.microsoft.com/office/drawing/2014/main" id="{676AFD7B-E19B-43B8-8C8E-F5AC93F8DC29}"/>
            </a:ext>
          </a:extLst>
        </xdr:cNvPr>
        <xdr:cNvSpPr/>
      </xdr:nvSpPr>
      <xdr:spPr>
        <a:xfrm>
          <a:off x="85725" y="8486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30" name="角丸四角形吹き出し 47" hidden="1">
          <a:extLst>
            <a:ext uri="{FF2B5EF4-FFF2-40B4-BE49-F238E27FC236}">
              <a16:creationId xmlns:a16="http://schemas.microsoft.com/office/drawing/2014/main" id="{A819047E-F064-4425-B275-B12D2D2583E7}"/>
            </a:ext>
          </a:extLst>
        </xdr:cNvPr>
        <xdr:cNvSpPr/>
      </xdr:nvSpPr>
      <xdr:spPr>
        <a:xfrm>
          <a:off x="85725" y="8486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31" name="角丸四角形吹き出し 48" hidden="1">
          <a:extLst>
            <a:ext uri="{FF2B5EF4-FFF2-40B4-BE49-F238E27FC236}">
              <a16:creationId xmlns:a16="http://schemas.microsoft.com/office/drawing/2014/main" id="{C367660A-5439-4C5E-A168-38F98C856E9B}"/>
            </a:ext>
          </a:extLst>
        </xdr:cNvPr>
        <xdr:cNvSpPr/>
      </xdr:nvSpPr>
      <xdr:spPr>
        <a:xfrm>
          <a:off x="85725" y="8486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32" name="角丸四角形吹き出し 49" hidden="1">
          <a:extLst>
            <a:ext uri="{FF2B5EF4-FFF2-40B4-BE49-F238E27FC236}">
              <a16:creationId xmlns:a16="http://schemas.microsoft.com/office/drawing/2014/main" id="{1B4FF9F5-18F9-4F57-8BC1-7397013EC47F}"/>
            </a:ext>
          </a:extLst>
        </xdr:cNvPr>
        <xdr:cNvSpPr/>
      </xdr:nvSpPr>
      <xdr:spPr>
        <a:xfrm>
          <a:off x="85725" y="8486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33" name="角丸四角形吹き出し 5" hidden="1">
          <a:extLst>
            <a:ext uri="{FF2B5EF4-FFF2-40B4-BE49-F238E27FC236}">
              <a16:creationId xmlns:a16="http://schemas.microsoft.com/office/drawing/2014/main" id="{A05C0E4E-B6D4-43DA-BBE0-E8E98D6D17BE}"/>
            </a:ext>
          </a:extLst>
        </xdr:cNvPr>
        <xdr:cNvSpPr/>
      </xdr:nvSpPr>
      <xdr:spPr>
        <a:xfrm>
          <a:off x="85725" y="8486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34" name="角丸四角形吹き出し 28" hidden="1">
          <a:extLst>
            <a:ext uri="{FF2B5EF4-FFF2-40B4-BE49-F238E27FC236}">
              <a16:creationId xmlns:a16="http://schemas.microsoft.com/office/drawing/2014/main" id="{EACA04B6-1CFA-4C9C-ADCA-AA9873C29ED2}"/>
            </a:ext>
          </a:extLst>
        </xdr:cNvPr>
        <xdr:cNvSpPr/>
      </xdr:nvSpPr>
      <xdr:spPr>
        <a:xfrm>
          <a:off x="85725" y="8486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35" name="角丸四角形吹き出し 5" hidden="1">
          <a:extLst>
            <a:ext uri="{FF2B5EF4-FFF2-40B4-BE49-F238E27FC236}">
              <a16:creationId xmlns:a16="http://schemas.microsoft.com/office/drawing/2014/main" id="{9A1A54DF-59E4-407C-8B67-ABC081A739FC}"/>
            </a:ext>
          </a:extLst>
        </xdr:cNvPr>
        <xdr:cNvSpPr/>
      </xdr:nvSpPr>
      <xdr:spPr>
        <a:xfrm>
          <a:off x="85725" y="8486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36" name="角丸四角形吹き出し 46" hidden="1">
          <a:extLst>
            <a:ext uri="{FF2B5EF4-FFF2-40B4-BE49-F238E27FC236}">
              <a16:creationId xmlns:a16="http://schemas.microsoft.com/office/drawing/2014/main" id="{6738E59E-4123-4FF3-A96E-D477E6DD262F}"/>
            </a:ext>
          </a:extLst>
        </xdr:cNvPr>
        <xdr:cNvSpPr/>
      </xdr:nvSpPr>
      <xdr:spPr>
        <a:xfrm>
          <a:off x="85725" y="8486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37" name="角丸四角形吹き出し 47" hidden="1">
          <a:extLst>
            <a:ext uri="{FF2B5EF4-FFF2-40B4-BE49-F238E27FC236}">
              <a16:creationId xmlns:a16="http://schemas.microsoft.com/office/drawing/2014/main" id="{C83D4738-2ABD-44AC-8897-8023FBD1795D}"/>
            </a:ext>
          </a:extLst>
        </xdr:cNvPr>
        <xdr:cNvSpPr/>
      </xdr:nvSpPr>
      <xdr:spPr>
        <a:xfrm>
          <a:off x="85725" y="8486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38" name="角丸四角形吹き出し 48" hidden="1">
          <a:extLst>
            <a:ext uri="{FF2B5EF4-FFF2-40B4-BE49-F238E27FC236}">
              <a16:creationId xmlns:a16="http://schemas.microsoft.com/office/drawing/2014/main" id="{036A994D-A0C3-43DF-9196-90AE6B26D466}"/>
            </a:ext>
          </a:extLst>
        </xdr:cNvPr>
        <xdr:cNvSpPr/>
      </xdr:nvSpPr>
      <xdr:spPr>
        <a:xfrm>
          <a:off x="85725" y="8486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39" name="角丸四角形吹き出し 49" hidden="1">
          <a:extLst>
            <a:ext uri="{FF2B5EF4-FFF2-40B4-BE49-F238E27FC236}">
              <a16:creationId xmlns:a16="http://schemas.microsoft.com/office/drawing/2014/main" id="{69687A87-7C48-4CB2-BE0A-75DAF4F05667}"/>
            </a:ext>
          </a:extLst>
        </xdr:cNvPr>
        <xdr:cNvSpPr/>
      </xdr:nvSpPr>
      <xdr:spPr>
        <a:xfrm>
          <a:off x="85725" y="8486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40" name="角丸四角形吹き出し 5" hidden="1">
          <a:extLst>
            <a:ext uri="{FF2B5EF4-FFF2-40B4-BE49-F238E27FC236}">
              <a16:creationId xmlns:a16="http://schemas.microsoft.com/office/drawing/2014/main" id="{F73DFA85-1AA9-47DA-A955-1C8900785CCB}"/>
            </a:ext>
          </a:extLst>
        </xdr:cNvPr>
        <xdr:cNvSpPr/>
      </xdr:nvSpPr>
      <xdr:spPr>
        <a:xfrm>
          <a:off x="85725" y="8486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41" name="角丸四角形吹き出し 28" hidden="1">
          <a:extLst>
            <a:ext uri="{FF2B5EF4-FFF2-40B4-BE49-F238E27FC236}">
              <a16:creationId xmlns:a16="http://schemas.microsoft.com/office/drawing/2014/main" id="{D77397C0-FAA3-407C-AB81-02B7FAB65B40}"/>
            </a:ext>
          </a:extLst>
        </xdr:cNvPr>
        <xdr:cNvSpPr/>
      </xdr:nvSpPr>
      <xdr:spPr>
        <a:xfrm>
          <a:off x="85725" y="8486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42" name="角丸四角形吹き出し 5" hidden="1">
          <a:extLst>
            <a:ext uri="{FF2B5EF4-FFF2-40B4-BE49-F238E27FC236}">
              <a16:creationId xmlns:a16="http://schemas.microsoft.com/office/drawing/2014/main" id="{7003C491-C7C8-40B0-80CB-43F7BB3A9586}"/>
            </a:ext>
          </a:extLst>
        </xdr:cNvPr>
        <xdr:cNvSpPr/>
      </xdr:nvSpPr>
      <xdr:spPr>
        <a:xfrm>
          <a:off x="85725" y="8486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43" name="角丸四角形吹き出し 28" hidden="1">
          <a:extLst>
            <a:ext uri="{FF2B5EF4-FFF2-40B4-BE49-F238E27FC236}">
              <a16:creationId xmlns:a16="http://schemas.microsoft.com/office/drawing/2014/main" id="{F6BA907C-0500-4527-AFF7-2ED0DF09E9D0}"/>
            </a:ext>
          </a:extLst>
        </xdr:cNvPr>
        <xdr:cNvSpPr/>
      </xdr:nvSpPr>
      <xdr:spPr>
        <a:xfrm>
          <a:off x="85725" y="8486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44" name="角丸四角形吹き出し 5" hidden="1">
          <a:extLst>
            <a:ext uri="{FF2B5EF4-FFF2-40B4-BE49-F238E27FC236}">
              <a16:creationId xmlns:a16="http://schemas.microsoft.com/office/drawing/2014/main" id="{D5056BDB-37CE-4367-84AD-EDC7276BE5C2}"/>
            </a:ext>
          </a:extLst>
        </xdr:cNvPr>
        <xdr:cNvSpPr/>
      </xdr:nvSpPr>
      <xdr:spPr>
        <a:xfrm>
          <a:off x="85725" y="8486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45" name="角丸四角形吹き出し 28" hidden="1">
          <a:extLst>
            <a:ext uri="{FF2B5EF4-FFF2-40B4-BE49-F238E27FC236}">
              <a16:creationId xmlns:a16="http://schemas.microsoft.com/office/drawing/2014/main" id="{DB26D0DD-BDE9-46A4-BCC1-BA761213B1A5}"/>
            </a:ext>
          </a:extLst>
        </xdr:cNvPr>
        <xdr:cNvSpPr/>
      </xdr:nvSpPr>
      <xdr:spPr>
        <a:xfrm>
          <a:off x="85725" y="8486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8056788" cy="4015132"/>
    <xdr:sp macro="" textlink="">
      <xdr:nvSpPr>
        <xdr:cNvPr id="146" name="角丸四角形吹き出し 21" hidden="1">
          <a:extLst>
            <a:ext uri="{FF2B5EF4-FFF2-40B4-BE49-F238E27FC236}">
              <a16:creationId xmlns:a16="http://schemas.microsoft.com/office/drawing/2014/main" id="{E268B00C-9FD7-4656-9550-0446EE7E92F0}"/>
            </a:ext>
          </a:extLst>
        </xdr:cNvPr>
        <xdr:cNvSpPr/>
      </xdr:nvSpPr>
      <xdr:spPr>
        <a:xfrm>
          <a:off x="85725" y="8486775"/>
          <a:ext cx="8056788" cy="4015132"/>
        </a:xfrm>
        <a:prstGeom prst="wedgeRoundRectCallout">
          <a:avLst>
            <a:gd name="adj1" fmla="val -68413"/>
            <a:gd name="adj2" fmla="val -1261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400">
              <a:solidFill>
                <a:schemeClr val="dk1"/>
              </a:solidFill>
              <a:effectLst/>
              <a:latin typeface="Meiryo UI" panose="020B0604030504040204" pitchFamily="50" charset="-128"/>
              <a:ea typeface="Meiryo UI" panose="020B0604030504040204" pitchFamily="50" charset="-128"/>
              <a:cs typeface="+mn-cs"/>
            </a:rPr>
            <a:t>質問</a:t>
          </a:r>
        </a:p>
        <a:p>
          <a:r>
            <a:rPr lang="ja-JP" altLang="en-US" sz="1400">
              <a:solidFill>
                <a:schemeClr val="dk1"/>
              </a:solidFill>
              <a:effectLst/>
              <a:latin typeface="Meiryo UI" panose="020B0604030504040204" pitchFamily="50" charset="-128"/>
              <a:ea typeface="Meiryo UI" panose="020B0604030504040204" pitchFamily="50" charset="-128"/>
              <a:cs typeface="+mn-cs"/>
            </a:rPr>
            <a:t>達成基準の成熟度レベル差がありますが、これはトライアル版作成当初、情報と機器をあえて分けている理由が、「データ」と「モノ」と異なる分類になっており、それぞれ成熟度を上げる難易度が違うという理由でそれぞれの達成条件を変えているとも解釈できますが、それぞれの達成基準と他社事例の揺らぎについて、以下、解釈があっているか確認させてください</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25</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に定義した管理ルールの順守状況の点検を行っていること。←管理ルールの実践状況の自己審査や第三者監査を求めるような基準となっています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少なくとも自己検証を求めています</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点検の例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管理ルールの遵守状況を確認するチェックリストを作成し、</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 チェックリストにより点検し、不備・違反があれば是正を行っている。</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・・・「何を」が記載されている</a:t>
          </a:r>
        </a:p>
      </xdr:txBody>
    </xdr:sp>
    <xdr:clientData/>
  </xdr:oneCellAnchor>
  <xdr:oneCellAnchor>
    <xdr:from>
      <xdr:col>1</xdr:col>
      <xdr:colOff>0</xdr:colOff>
      <xdr:row>27</xdr:row>
      <xdr:rowOff>0</xdr:rowOff>
    </xdr:from>
    <xdr:ext cx="5261499" cy="1919776"/>
    <xdr:sp macro="" textlink="">
      <xdr:nvSpPr>
        <xdr:cNvPr id="147" name="角丸四角形吹き出し 5" hidden="1">
          <a:extLst>
            <a:ext uri="{FF2B5EF4-FFF2-40B4-BE49-F238E27FC236}">
              <a16:creationId xmlns:a16="http://schemas.microsoft.com/office/drawing/2014/main" id="{AD4740AE-F1F0-4BCF-8DE6-E822AA3B995A}"/>
            </a:ext>
          </a:extLst>
        </xdr:cNvPr>
        <xdr:cNvSpPr/>
      </xdr:nvSpPr>
      <xdr:spPr>
        <a:xfrm>
          <a:off x="85725" y="8486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48" name="角丸四角形吹き出し 28" hidden="1">
          <a:extLst>
            <a:ext uri="{FF2B5EF4-FFF2-40B4-BE49-F238E27FC236}">
              <a16:creationId xmlns:a16="http://schemas.microsoft.com/office/drawing/2014/main" id="{56D78882-6624-46DA-AD5E-593342DC1A7E}"/>
            </a:ext>
          </a:extLst>
        </xdr:cNvPr>
        <xdr:cNvSpPr/>
      </xdr:nvSpPr>
      <xdr:spPr>
        <a:xfrm>
          <a:off x="85725" y="8486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0</xdr:col>
      <xdr:colOff>0</xdr:colOff>
      <xdr:row>27</xdr:row>
      <xdr:rowOff>0</xdr:rowOff>
    </xdr:from>
    <xdr:ext cx="8056788" cy="4015132"/>
    <xdr:sp macro="" textlink="">
      <xdr:nvSpPr>
        <xdr:cNvPr id="149" name="角丸四角形吹き出し 21" hidden="1">
          <a:extLst>
            <a:ext uri="{FF2B5EF4-FFF2-40B4-BE49-F238E27FC236}">
              <a16:creationId xmlns:a16="http://schemas.microsoft.com/office/drawing/2014/main" id="{20AA1E4B-7ADA-4DFD-BA0B-E0F71129DF83}"/>
            </a:ext>
          </a:extLst>
        </xdr:cNvPr>
        <xdr:cNvSpPr/>
      </xdr:nvSpPr>
      <xdr:spPr>
        <a:xfrm>
          <a:off x="0" y="8486775"/>
          <a:ext cx="8056788" cy="4015132"/>
        </a:xfrm>
        <a:prstGeom prst="wedgeRoundRectCallout">
          <a:avLst>
            <a:gd name="adj1" fmla="val -68413"/>
            <a:gd name="adj2" fmla="val -1261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400">
              <a:solidFill>
                <a:schemeClr val="dk1"/>
              </a:solidFill>
              <a:effectLst/>
              <a:latin typeface="Meiryo UI" panose="020B0604030504040204" pitchFamily="50" charset="-128"/>
              <a:ea typeface="Meiryo UI" panose="020B0604030504040204" pitchFamily="50" charset="-128"/>
              <a:cs typeface="+mn-cs"/>
            </a:rPr>
            <a:t>質問</a:t>
          </a:r>
        </a:p>
        <a:p>
          <a:r>
            <a:rPr lang="ja-JP" altLang="en-US" sz="1400">
              <a:solidFill>
                <a:schemeClr val="dk1"/>
              </a:solidFill>
              <a:effectLst/>
              <a:latin typeface="Meiryo UI" panose="020B0604030504040204" pitchFamily="50" charset="-128"/>
              <a:ea typeface="Meiryo UI" panose="020B0604030504040204" pitchFamily="50" charset="-128"/>
              <a:cs typeface="+mn-cs"/>
            </a:rPr>
            <a:t>達成基準の成熟度レベル差がありますが、これはトライアル版作成当初、情報と機器をあえて分けている理由が、「データ」と「モノ」と異なる分類になっており、それぞれ成熟度を上げる難易度が違うという理由でそれぞれの達成条件を変えているとも解釈できますが、それぞれの達成基準と他社事例の揺らぎについて、以下、解釈があっているか確認させてください</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25</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に定義した管理ルールの順守状況の点検を行っていること。←管理ルールの実践状況の自己審査や第三者監査を求めるような基準となっています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少なくとも自己検証を求めています</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点検の例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管理ルールの遵守状況を確認するチェックリストを作成し、</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 チェックリストにより点検し、不備・違反があれば是正を行っている。</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・・・「何を」が記載されている</a:t>
          </a:r>
        </a:p>
      </xdr:txBody>
    </xdr:sp>
    <xdr:clientData/>
  </xdr:oneCellAnchor>
  <xdr:oneCellAnchor>
    <xdr:from>
      <xdr:col>1</xdr:col>
      <xdr:colOff>0</xdr:colOff>
      <xdr:row>27</xdr:row>
      <xdr:rowOff>0</xdr:rowOff>
    </xdr:from>
    <xdr:ext cx="5261499" cy="1919776"/>
    <xdr:sp macro="" textlink="">
      <xdr:nvSpPr>
        <xdr:cNvPr id="150" name="角丸四角形吹き出し 46" hidden="1">
          <a:extLst>
            <a:ext uri="{FF2B5EF4-FFF2-40B4-BE49-F238E27FC236}">
              <a16:creationId xmlns:a16="http://schemas.microsoft.com/office/drawing/2014/main" id="{4D8A0CB0-7C2E-409A-BD17-203C9A24F545}"/>
            </a:ext>
          </a:extLst>
        </xdr:cNvPr>
        <xdr:cNvSpPr/>
      </xdr:nvSpPr>
      <xdr:spPr>
        <a:xfrm>
          <a:off x="85725" y="8486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51" name="角丸四角形吹き出し 47" hidden="1">
          <a:extLst>
            <a:ext uri="{FF2B5EF4-FFF2-40B4-BE49-F238E27FC236}">
              <a16:creationId xmlns:a16="http://schemas.microsoft.com/office/drawing/2014/main" id="{B72A0099-0ACA-4F6D-B55A-EE1C3CFCBBC8}"/>
            </a:ext>
          </a:extLst>
        </xdr:cNvPr>
        <xdr:cNvSpPr/>
      </xdr:nvSpPr>
      <xdr:spPr>
        <a:xfrm>
          <a:off x="85725" y="8486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52" name="角丸四角形吹き出し 48" hidden="1">
          <a:extLst>
            <a:ext uri="{FF2B5EF4-FFF2-40B4-BE49-F238E27FC236}">
              <a16:creationId xmlns:a16="http://schemas.microsoft.com/office/drawing/2014/main" id="{5FC58DF2-6DE8-4751-BD83-2BFAFFCE5E5D}"/>
            </a:ext>
          </a:extLst>
        </xdr:cNvPr>
        <xdr:cNvSpPr/>
      </xdr:nvSpPr>
      <xdr:spPr>
        <a:xfrm>
          <a:off x="85725" y="8486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53" name="角丸四角形吹き出し 49" hidden="1">
          <a:extLst>
            <a:ext uri="{FF2B5EF4-FFF2-40B4-BE49-F238E27FC236}">
              <a16:creationId xmlns:a16="http://schemas.microsoft.com/office/drawing/2014/main" id="{7A13D207-5212-402F-B4AB-211D0FC8D968}"/>
            </a:ext>
          </a:extLst>
        </xdr:cNvPr>
        <xdr:cNvSpPr/>
      </xdr:nvSpPr>
      <xdr:spPr>
        <a:xfrm>
          <a:off x="85725" y="8486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0</xdr:col>
      <xdr:colOff>0</xdr:colOff>
      <xdr:row>27</xdr:row>
      <xdr:rowOff>0</xdr:rowOff>
    </xdr:from>
    <xdr:ext cx="8056788" cy="4015132"/>
    <xdr:sp macro="" textlink="">
      <xdr:nvSpPr>
        <xdr:cNvPr id="154" name="角丸四角形吹き出し 21" hidden="1">
          <a:extLst>
            <a:ext uri="{FF2B5EF4-FFF2-40B4-BE49-F238E27FC236}">
              <a16:creationId xmlns:a16="http://schemas.microsoft.com/office/drawing/2014/main" id="{AC8E5455-0DBC-4EF0-A204-33A5106B4EAE}"/>
            </a:ext>
          </a:extLst>
        </xdr:cNvPr>
        <xdr:cNvSpPr/>
      </xdr:nvSpPr>
      <xdr:spPr>
        <a:xfrm>
          <a:off x="0" y="8486775"/>
          <a:ext cx="8056788" cy="4015132"/>
        </a:xfrm>
        <a:prstGeom prst="wedgeRoundRectCallout">
          <a:avLst>
            <a:gd name="adj1" fmla="val -68413"/>
            <a:gd name="adj2" fmla="val -1261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400">
              <a:solidFill>
                <a:schemeClr val="dk1"/>
              </a:solidFill>
              <a:effectLst/>
              <a:latin typeface="Meiryo UI" panose="020B0604030504040204" pitchFamily="50" charset="-128"/>
              <a:ea typeface="Meiryo UI" panose="020B0604030504040204" pitchFamily="50" charset="-128"/>
              <a:cs typeface="+mn-cs"/>
            </a:rPr>
            <a:t>質問</a:t>
          </a:r>
        </a:p>
        <a:p>
          <a:r>
            <a:rPr lang="ja-JP" altLang="en-US" sz="1400">
              <a:solidFill>
                <a:schemeClr val="dk1"/>
              </a:solidFill>
              <a:effectLst/>
              <a:latin typeface="Meiryo UI" panose="020B0604030504040204" pitchFamily="50" charset="-128"/>
              <a:ea typeface="Meiryo UI" panose="020B0604030504040204" pitchFamily="50" charset="-128"/>
              <a:cs typeface="+mn-cs"/>
            </a:rPr>
            <a:t>達成基準の成熟度レベル差がありますが、これはトライアル版作成当初、情報と機器をあえて分けている理由が、「データ」と「モノ」と異なる分類になっており、それぞれ成熟度を上げる難易度が違うという理由でそれぞれの達成条件を変えているとも解釈できますが、それぞれの達成基準と他社事例の揺らぎについて、以下、解釈があっているか確認させてください</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25</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に定義した管理ルールの順守状況の点検を行っていること。←管理ルールの実践状況の自己審査や第三者監査を求めるような基準となっています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少なくとも自己検証を求めています</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点検の例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管理ルールの遵守状況を確認するチェックリストを作成し、</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 チェックリストにより点検し、不備・違反があれば是正を行っている。</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・・・「何を」が記載されている</a:t>
          </a:r>
        </a:p>
      </xdr:txBody>
    </xdr:sp>
    <xdr:clientData/>
  </xdr:oneCellAnchor>
  <xdr:oneCellAnchor>
    <xdr:from>
      <xdr:col>1</xdr:col>
      <xdr:colOff>0</xdr:colOff>
      <xdr:row>27</xdr:row>
      <xdr:rowOff>0</xdr:rowOff>
    </xdr:from>
    <xdr:ext cx="5261499" cy="1919776"/>
    <xdr:sp macro="" textlink="">
      <xdr:nvSpPr>
        <xdr:cNvPr id="155" name="角丸四角形吹き出し 5" hidden="1">
          <a:extLst>
            <a:ext uri="{FF2B5EF4-FFF2-40B4-BE49-F238E27FC236}">
              <a16:creationId xmlns:a16="http://schemas.microsoft.com/office/drawing/2014/main" id="{ED39A76A-DEE3-40B3-9D7E-C39F30DEA342}"/>
            </a:ext>
          </a:extLst>
        </xdr:cNvPr>
        <xdr:cNvSpPr/>
      </xdr:nvSpPr>
      <xdr:spPr>
        <a:xfrm>
          <a:off x="85725" y="8486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56" name="角丸四角形吹き出し 28" hidden="1">
          <a:extLst>
            <a:ext uri="{FF2B5EF4-FFF2-40B4-BE49-F238E27FC236}">
              <a16:creationId xmlns:a16="http://schemas.microsoft.com/office/drawing/2014/main" id="{1DEB9FF1-F3DB-4185-B7E9-BB589CE70C13}"/>
            </a:ext>
          </a:extLst>
        </xdr:cNvPr>
        <xdr:cNvSpPr/>
      </xdr:nvSpPr>
      <xdr:spPr>
        <a:xfrm>
          <a:off x="85725" y="8486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57" name="角丸四角形吹き出し 5" hidden="1">
          <a:extLst>
            <a:ext uri="{FF2B5EF4-FFF2-40B4-BE49-F238E27FC236}">
              <a16:creationId xmlns:a16="http://schemas.microsoft.com/office/drawing/2014/main" id="{AB96BB02-28EB-4C33-B7EC-953D767B082D}"/>
            </a:ext>
          </a:extLst>
        </xdr:cNvPr>
        <xdr:cNvSpPr/>
      </xdr:nvSpPr>
      <xdr:spPr>
        <a:xfrm>
          <a:off x="85725" y="8486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58" name="角丸四角形吹き出し 28" hidden="1">
          <a:extLst>
            <a:ext uri="{FF2B5EF4-FFF2-40B4-BE49-F238E27FC236}">
              <a16:creationId xmlns:a16="http://schemas.microsoft.com/office/drawing/2014/main" id="{E806E46D-AD94-4D33-97CB-289F0C3A73A0}"/>
            </a:ext>
          </a:extLst>
        </xdr:cNvPr>
        <xdr:cNvSpPr/>
      </xdr:nvSpPr>
      <xdr:spPr>
        <a:xfrm>
          <a:off x="85725" y="8486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59" name="角丸四角形吹き出し 46" hidden="1">
          <a:extLst>
            <a:ext uri="{FF2B5EF4-FFF2-40B4-BE49-F238E27FC236}">
              <a16:creationId xmlns:a16="http://schemas.microsoft.com/office/drawing/2014/main" id="{F01FC82F-BBA8-4E37-BDC2-EECE51382433}"/>
            </a:ext>
          </a:extLst>
        </xdr:cNvPr>
        <xdr:cNvSpPr/>
      </xdr:nvSpPr>
      <xdr:spPr>
        <a:xfrm>
          <a:off x="85725" y="8486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60" name="角丸四角形吹き出し 47" hidden="1">
          <a:extLst>
            <a:ext uri="{FF2B5EF4-FFF2-40B4-BE49-F238E27FC236}">
              <a16:creationId xmlns:a16="http://schemas.microsoft.com/office/drawing/2014/main" id="{AF9B6D11-83A8-4C98-BD35-3EF817308A5F}"/>
            </a:ext>
          </a:extLst>
        </xdr:cNvPr>
        <xdr:cNvSpPr/>
      </xdr:nvSpPr>
      <xdr:spPr>
        <a:xfrm>
          <a:off x="85725" y="8486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61" name="角丸四角形吹き出し 48" hidden="1">
          <a:extLst>
            <a:ext uri="{FF2B5EF4-FFF2-40B4-BE49-F238E27FC236}">
              <a16:creationId xmlns:a16="http://schemas.microsoft.com/office/drawing/2014/main" id="{6E9ADE3E-C6F6-4134-9639-503331CBCD07}"/>
            </a:ext>
          </a:extLst>
        </xdr:cNvPr>
        <xdr:cNvSpPr/>
      </xdr:nvSpPr>
      <xdr:spPr>
        <a:xfrm>
          <a:off x="85725" y="8486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62" name="角丸四角形吹き出し 49" hidden="1">
          <a:extLst>
            <a:ext uri="{FF2B5EF4-FFF2-40B4-BE49-F238E27FC236}">
              <a16:creationId xmlns:a16="http://schemas.microsoft.com/office/drawing/2014/main" id="{46AB7470-4262-4FF0-9DF3-B478B709BE87}"/>
            </a:ext>
          </a:extLst>
        </xdr:cNvPr>
        <xdr:cNvSpPr/>
      </xdr:nvSpPr>
      <xdr:spPr>
        <a:xfrm>
          <a:off x="85725" y="8486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63" name="角丸四角形吹き出し 5" hidden="1">
          <a:extLst>
            <a:ext uri="{FF2B5EF4-FFF2-40B4-BE49-F238E27FC236}">
              <a16:creationId xmlns:a16="http://schemas.microsoft.com/office/drawing/2014/main" id="{A7FD1AB7-353A-4F5B-A256-079AB2DF0FBC}"/>
            </a:ext>
          </a:extLst>
        </xdr:cNvPr>
        <xdr:cNvSpPr/>
      </xdr:nvSpPr>
      <xdr:spPr>
        <a:xfrm>
          <a:off x="85725" y="8486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64" name="角丸四角形吹き出し 28" hidden="1">
          <a:extLst>
            <a:ext uri="{FF2B5EF4-FFF2-40B4-BE49-F238E27FC236}">
              <a16:creationId xmlns:a16="http://schemas.microsoft.com/office/drawing/2014/main" id="{DCAE9736-24B5-4296-94CB-FCD76EE3432F}"/>
            </a:ext>
          </a:extLst>
        </xdr:cNvPr>
        <xdr:cNvSpPr/>
      </xdr:nvSpPr>
      <xdr:spPr>
        <a:xfrm>
          <a:off x="85725" y="8486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65" name="角丸四角形吹き出し 5" hidden="1">
          <a:extLst>
            <a:ext uri="{FF2B5EF4-FFF2-40B4-BE49-F238E27FC236}">
              <a16:creationId xmlns:a16="http://schemas.microsoft.com/office/drawing/2014/main" id="{8E8ACAAB-CCB8-4472-B6F2-70083B3B4BE8}"/>
            </a:ext>
          </a:extLst>
        </xdr:cNvPr>
        <xdr:cNvSpPr/>
      </xdr:nvSpPr>
      <xdr:spPr>
        <a:xfrm>
          <a:off x="85725" y="8486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66" name="角丸四角形吹き出し 28" hidden="1">
          <a:extLst>
            <a:ext uri="{FF2B5EF4-FFF2-40B4-BE49-F238E27FC236}">
              <a16:creationId xmlns:a16="http://schemas.microsoft.com/office/drawing/2014/main" id="{642DEEDE-99D2-4157-BB84-BC23CD29C46B}"/>
            </a:ext>
          </a:extLst>
        </xdr:cNvPr>
        <xdr:cNvSpPr/>
      </xdr:nvSpPr>
      <xdr:spPr>
        <a:xfrm>
          <a:off x="85725" y="8486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67" name="角丸四角形吹き出し 46" hidden="1">
          <a:extLst>
            <a:ext uri="{FF2B5EF4-FFF2-40B4-BE49-F238E27FC236}">
              <a16:creationId xmlns:a16="http://schemas.microsoft.com/office/drawing/2014/main" id="{35BD94FE-D010-4C54-9292-E7E76BFA492B}"/>
            </a:ext>
          </a:extLst>
        </xdr:cNvPr>
        <xdr:cNvSpPr/>
      </xdr:nvSpPr>
      <xdr:spPr>
        <a:xfrm>
          <a:off x="85725" y="8486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68" name="角丸四角形吹き出し 47" hidden="1">
          <a:extLst>
            <a:ext uri="{FF2B5EF4-FFF2-40B4-BE49-F238E27FC236}">
              <a16:creationId xmlns:a16="http://schemas.microsoft.com/office/drawing/2014/main" id="{CD2D2E95-E009-4DDE-8D3D-826A5B616E26}"/>
            </a:ext>
          </a:extLst>
        </xdr:cNvPr>
        <xdr:cNvSpPr/>
      </xdr:nvSpPr>
      <xdr:spPr>
        <a:xfrm>
          <a:off x="85725" y="8486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69" name="角丸四角形吹き出し 48" hidden="1">
          <a:extLst>
            <a:ext uri="{FF2B5EF4-FFF2-40B4-BE49-F238E27FC236}">
              <a16:creationId xmlns:a16="http://schemas.microsoft.com/office/drawing/2014/main" id="{EA461F02-36E3-44B9-A6D6-77BF496548CA}"/>
            </a:ext>
          </a:extLst>
        </xdr:cNvPr>
        <xdr:cNvSpPr/>
      </xdr:nvSpPr>
      <xdr:spPr>
        <a:xfrm>
          <a:off x="85725" y="8486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70" name="角丸四角形吹き出し 49" hidden="1">
          <a:extLst>
            <a:ext uri="{FF2B5EF4-FFF2-40B4-BE49-F238E27FC236}">
              <a16:creationId xmlns:a16="http://schemas.microsoft.com/office/drawing/2014/main" id="{EBA255E5-6642-4EB2-B2C5-7E41D2C141B4}"/>
            </a:ext>
          </a:extLst>
        </xdr:cNvPr>
        <xdr:cNvSpPr/>
      </xdr:nvSpPr>
      <xdr:spPr>
        <a:xfrm>
          <a:off x="85725" y="8486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2790372" cy="1908470"/>
    <xdr:sp macro="" textlink="">
      <xdr:nvSpPr>
        <xdr:cNvPr id="171" name="角丸四角形吹き出し 4" hidden="1">
          <a:extLst>
            <a:ext uri="{FF2B5EF4-FFF2-40B4-BE49-F238E27FC236}">
              <a16:creationId xmlns:a16="http://schemas.microsoft.com/office/drawing/2014/main" id="{7EF24D44-ED46-4618-91EE-2E5735B06C63}"/>
            </a:ext>
          </a:extLst>
        </xdr:cNvPr>
        <xdr:cNvSpPr/>
      </xdr:nvSpPr>
      <xdr:spPr>
        <a:xfrm>
          <a:off x="85725" y="14582775"/>
          <a:ext cx="2790372" cy="1908470"/>
        </a:xfrm>
        <a:prstGeom prst="wedgeRoundRectCallout">
          <a:avLst>
            <a:gd name="adj1" fmla="val 12371"/>
            <a:gd name="adj2" fmla="val 63169"/>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lIns="36000" tIns="36000" rIns="36000" bIns="36000" rtlCol="0" anchor="t">
          <a:noAutofit/>
        </a:bodyPr>
        <a:lstStyle/>
        <a:p>
          <a:pPr algn="l">
            <a:lnSpc>
              <a:spcPts val="1700"/>
            </a:lnSpc>
          </a:pPr>
          <a:r>
            <a:rPr kumimoji="1" lang="ja-JP" altLang="en-US" sz="1600">
              <a:latin typeface="Meiryo UI" panose="020B0604030504040204" pitchFamily="50" charset="-128"/>
              <a:ea typeface="Meiryo UI" panose="020B0604030504040204" pitchFamily="50" charset="-128"/>
            </a:rPr>
            <a:t>以降にそれぞれのルールの策定が登場する為、</a:t>
          </a:r>
          <a:r>
            <a:rPr kumimoji="1" lang="ja-JP" altLang="ja-JP" sz="1100">
              <a:solidFill>
                <a:schemeClr val="dk1"/>
              </a:solidFill>
              <a:effectLst/>
              <a:latin typeface="+mn-lt"/>
              <a:ea typeface="+mn-ea"/>
              <a:cs typeface="+mn-cs"/>
            </a:rPr>
            <a:t>”</a:t>
          </a:r>
          <a:r>
            <a:rPr kumimoji="1" lang="ja-JP" altLang="en-US" sz="1600">
              <a:latin typeface="Meiryo UI" panose="020B0604030504040204" pitchFamily="50" charset="-128"/>
              <a:ea typeface="Meiryo UI" panose="020B0604030504040204" pitchFamily="50" charset="-128"/>
            </a:rPr>
            <a:t>ルール”というラベルは不要とし、守秘義務というラベルとし、達成条件３のみとしてはいかがでしょうか</a:t>
          </a:r>
          <a:endParaRPr kumimoji="1" lang="en-US" altLang="ja-JP" sz="1600">
            <a:latin typeface="Meiryo UI" panose="020B0604030504040204" pitchFamily="50" charset="-128"/>
            <a:ea typeface="Meiryo UI" panose="020B0604030504040204" pitchFamily="50" charset="-128"/>
          </a:endParaRPr>
        </a:p>
        <a:p>
          <a:pPr algn="l">
            <a:lnSpc>
              <a:spcPts val="1700"/>
            </a:lnSpc>
          </a:pPr>
          <a:endParaRPr kumimoji="1" lang="en-US" altLang="ja-JP" sz="1600">
            <a:latin typeface="Meiryo UI" panose="020B0604030504040204" pitchFamily="50" charset="-128"/>
            <a:ea typeface="Meiryo UI" panose="020B0604030504040204" pitchFamily="50" charset="-128"/>
          </a:endParaRPr>
        </a:p>
        <a:p>
          <a:pPr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rPr>
            <a:t>→機密情報を扱うルール としました</a:t>
          </a:r>
          <a:endParaRPr kumimoji="1" lang="en-US" altLang="ja-JP" sz="1600">
            <a:solidFill>
              <a:srgbClr val="FF0000"/>
            </a:solidFill>
            <a:latin typeface="Meiryo UI" panose="020B0604030504040204" pitchFamily="50" charset="-128"/>
            <a:ea typeface="Meiryo UI" panose="020B0604030504040204" pitchFamily="50" charset="-128"/>
          </a:endParaRPr>
        </a:p>
      </xdr:txBody>
    </xdr:sp>
    <xdr:clientData/>
  </xdr:oneCellAnchor>
  <xdr:oneCellAnchor>
    <xdr:from>
      <xdr:col>1</xdr:col>
      <xdr:colOff>0</xdr:colOff>
      <xdr:row>47</xdr:row>
      <xdr:rowOff>0</xdr:rowOff>
    </xdr:from>
    <xdr:ext cx="7889875" cy="1767140"/>
    <xdr:sp macro="" textlink="">
      <xdr:nvSpPr>
        <xdr:cNvPr id="172" name="角丸四角形吹き出し 20" hidden="1">
          <a:extLst>
            <a:ext uri="{FF2B5EF4-FFF2-40B4-BE49-F238E27FC236}">
              <a16:creationId xmlns:a16="http://schemas.microsoft.com/office/drawing/2014/main" id="{9D7EFD04-8DC7-4D8A-B7A6-57BDD4441D91}"/>
            </a:ext>
          </a:extLst>
        </xdr:cNvPr>
        <xdr:cNvSpPr/>
      </xdr:nvSpPr>
      <xdr:spPr>
        <a:xfrm>
          <a:off x="85725" y="14582775"/>
          <a:ext cx="7889875" cy="1767140"/>
        </a:xfrm>
        <a:prstGeom prst="wedgeRoundRectCallout">
          <a:avLst>
            <a:gd name="adj1" fmla="val 17459"/>
            <a:gd name="adj2" fmla="val -94750"/>
            <a:gd name="adj3" fmla="val 16667"/>
          </a:avLst>
        </a:prstGeom>
        <a:solidFill>
          <a:schemeClr val="accent6">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en-US" altLang="ja-JP" sz="1800">
              <a:solidFill>
                <a:schemeClr val="dk1"/>
              </a:solidFill>
              <a:effectLst/>
              <a:latin typeface="Meiryo UI" panose="020B0604030504040204" pitchFamily="50" charset="-128"/>
              <a:ea typeface="Meiryo UI" panose="020B0604030504040204" pitchFamily="50" charset="-128"/>
              <a:cs typeface="+mn-cs"/>
            </a:rPr>
            <a:t>F</a:t>
          </a:r>
          <a:r>
            <a:rPr lang="ja-JP" altLang="ja-JP" sz="1800">
              <a:solidFill>
                <a:schemeClr val="dk1"/>
              </a:solidFill>
              <a:effectLst/>
              <a:latin typeface="Meiryo UI" panose="020B0604030504040204" pitchFamily="50" charset="-128"/>
              <a:ea typeface="Meiryo UI" panose="020B0604030504040204" pitchFamily="50" charset="-128"/>
              <a:cs typeface="+mn-cs"/>
            </a:rPr>
            <a:t>列の目的と</a:t>
          </a:r>
          <a:r>
            <a:rPr lang="en-US" altLang="ja-JP" sz="1800">
              <a:solidFill>
                <a:schemeClr val="dk1"/>
              </a:solidFill>
              <a:effectLst/>
              <a:latin typeface="Meiryo UI" panose="020B0604030504040204" pitchFamily="50" charset="-128"/>
              <a:ea typeface="Meiryo UI" panose="020B0604030504040204" pitchFamily="50" charset="-128"/>
              <a:cs typeface="+mn-cs"/>
            </a:rPr>
            <a:t>G</a:t>
          </a:r>
          <a:r>
            <a:rPr lang="ja-JP" altLang="ja-JP" sz="1800">
              <a:solidFill>
                <a:schemeClr val="dk1"/>
              </a:solidFill>
              <a:effectLst/>
              <a:latin typeface="Meiryo UI" panose="020B0604030504040204" pitchFamily="50" charset="-128"/>
              <a:ea typeface="Meiryo UI" panose="020B0604030504040204" pitchFamily="50" charset="-128"/>
              <a:cs typeface="+mn-cs"/>
            </a:rPr>
            <a:t>列の要求事項について、順番を入れ替えたほうがよいと思いました。</a:t>
          </a:r>
        </a:p>
        <a:p>
          <a:r>
            <a:rPr lang="ja-JP" altLang="ja-JP" sz="1800">
              <a:solidFill>
                <a:schemeClr val="dk1"/>
              </a:solidFill>
              <a:effectLst/>
              <a:latin typeface="Meiryo UI" panose="020B0604030504040204" pitchFamily="50" charset="-128"/>
              <a:ea typeface="Meiryo UI" panose="020B0604030504040204" pitchFamily="50" charset="-128"/>
              <a:cs typeface="+mn-cs"/>
            </a:rPr>
            <a:t>たしかに「何のために」が重要なのですが、目的が先に来ると唐突な印象があると思い、</a:t>
          </a:r>
        </a:p>
        <a:p>
          <a:r>
            <a:rPr lang="ja-JP" altLang="ja-JP" sz="1800">
              <a:solidFill>
                <a:schemeClr val="dk1"/>
              </a:solidFill>
              <a:effectLst/>
              <a:latin typeface="Meiryo UI" panose="020B0604030504040204" pitchFamily="50" charset="-128"/>
              <a:ea typeface="Meiryo UI" panose="020B0604030504040204" pitchFamily="50" charset="-128"/>
              <a:cs typeface="+mn-cs"/>
            </a:rPr>
            <a:t>要求事項があって、それは「何のために」と読むほうが読み手側としては読みやすいかなと思いました。</a:t>
          </a:r>
        </a:p>
      </xdr:txBody>
    </xdr:sp>
    <xdr:clientData/>
  </xdr:oneCellAnchor>
  <xdr:oneCellAnchor>
    <xdr:from>
      <xdr:col>1</xdr:col>
      <xdr:colOff>0</xdr:colOff>
      <xdr:row>47</xdr:row>
      <xdr:rowOff>0</xdr:rowOff>
    </xdr:from>
    <xdr:ext cx="7889875" cy="1767140"/>
    <xdr:sp macro="" textlink="">
      <xdr:nvSpPr>
        <xdr:cNvPr id="173" name="角丸四角形吹き出し 24" hidden="1">
          <a:extLst>
            <a:ext uri="{FF2B5EF4-FFF2-40B4-BE49-F238E27FC236}">
              <a16:creationId xmlns:a16="http://schemas.microsoft.com/office/drawing/2014/main" id="{35DB6DFA-86A5-4AA5-9C36-22148639D37B}"/>
            </a:ext>
          </a:extLst>
        </xdr:cNvPr>
        <xdr:cNvSpPr/>
      </xdr:nvSpPr>
      <xdr:spPr>
        <a:xfrm>
          <a:off x="85725" y="14582775"/>
          <a:ext cx="7889875" cy="1767140"/>
        </a:xfrm>
        <a:prstGeom prst="wedgeRoundRectCallout">
          <a:avLst>
            <a:gd name="adj1" fmla="val 41000"/>
            <a:gd name="adj2" fmla="val -88462"/>
            <a:gd name="adj3" fmla="val 16667"/>
          </a:avLst>
        </a:prstGeom>
        <a:solidFill>
          <a:schemeClr val="accent6">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en-US" altLang="ja-JP" sz="1800">
              <a:solidFill>
                <a:schemeClr val="dk1"/>
              </a:solidFill>
              <a:effectLst/>
              <a:latin typeface="Meiryo UI" panose="020B0604030504040204" pitchFamily="50" charset="-128"/>
              <a:ea typeface="Meiryo UI" panose="020B0604030504040204" pitchFamily="50" charset="-128"/>
              <a:cs typeface="+mn-cs"/>
            </a:rPr>
            <a:t>F</a:t>
          </a:r>
          <a:r>
            <a:rPr lang="ja-JP" altLang="ja-JP" sz="1800">
              <a:solidFill>
                <a:schemeClr val="dk1"/>
              </a:solidFill>
              <a:effectLst/>
              <a:latin typeface="Meiryo UI" panose="020B0604030504040204" pitchFamily="50" charset="-128"/>
              <a:ea typeface="Meiryo UI" panose="020B0604030504040204" pitchFamily="50" charset="-128"/>
              <a:cs typeface="+mn-cs"/>
            </a:rPr>
            <a:t>列の目的と</a:t>
          </a:r>
          <a:r>
            <a:rPr lang="en-US" altLang="ja-JP" sz="1800">
              <a:solidFill>
                <a:schemeClr val="dk1"/>
              </a:solidFill>
              <a:effectLst/>
              <a:latin typeface="Meiryo UI" panose="020B0604030504040204" pitchFamily="50" charset="-128"/>
              <a:ea typeface="Meiryo UI" panose="020B0604030504040204" pitchFamily="50" charset="-128"/>
              <a:cs typeface="+mn-cs"/>
            </a:rPr>
            <a:t>G</a:t>
          </a:r>
          <a:r>
            <a:rPr lang="ja-JP" altLang="ja-JP" sz="1800">
              <a:solidFill>
                <a:schemeClr val="dk1"/>
              </a:solidFill>
              <a:effectLst/>
              <a:latin typeface="Meiryo UI" panose="020B0604030504040204" pitchFamily="50" charset="-128"/>
              <a:ea typeface="Meiryo UI" panose="020B0604030504040204" pitchFamily="50" charset="-128"/>
              <a:cs typeface="+mn-cs"/>
            </a:rPr>
            <a:t>列の要求事項について、順番を入れ替えたほうがよいと思いました。</a:t>
          </a:r>
        </a:p>
        <a:p>
          <a:r>
            <a:rPr lang="ja-JP" altLang="ja-JP" sz="1800">
              <a:solidFill>
                <a:schemeClr val="dk1"/>
              </a:solidFill>
              <a:effectLst/>
              <a:latin typeface="Meiryo UI" panose="020B0604030504040204" pitchFamily="50" charset="-128"/>
              <a:ea typeface="Meiryo UI" panose="020B0604030504040204" pitchFamily="50" charset="-128"/>
              <a:cs typeface="+mn-cs"/>
            </a:rPr>
            <a:t>たしかに「何のために」が重要なのですが、目的が先に来ると唐突な印象があると思い、</a:t>
          </a:r>
        </a:p>
        <a:p>
          <a:r>
            <a:rPr lang="ja-JP" altLang="ja-JP" sz="1800">
              <a:solidFill>
                <a:schemeClr val="dk1"/>
              </a:solidFill>
              <a:effectLst/>
              <a:latin typeface="Meiryo UI" panose="020B0604030504040204" pitchFamily="50" charset="-128"/>
              <a:ea typeface="Meiryo UI" panose="020B0604030504040204" pitchFamily="50" charset="-128"/>
              <a:cs typeface="+mn-cs"/>
            </a:rPr>
            <a:t>要求事項があって、それは「何のために」と読むほうが読み手側としては読みやすいかなと思いました。</a:t>
          </a:r>
          <a:r>
            <a:rPr lang="ja-JP" altLang="en-US" sz="1800">
              <a:solidFill>
                <a:schemeClr val="dk1"/>
              </a:solidFill>
              <a:effectLst/>
              <a:latin typeface="Meiryo UI" panose="020B0604030504040204" pitchFamily="50" charset="-128"/>
              <a:ea typeface="Meiryo UI" panose="020B0604030504040204" pitchFamily="50" charset="-128"/>
              <a:cs typeface="+mn-cs"/>
            </a:rPr>
            <a:t> → </a:t>
          </a:r>
          <a:r>
            <a:rPr lang="ja-JP" altLang="en-US" sz="1800">
              <a:solidFill>
                <a:srgbClr val="FF0000"/>
              </a:solidFill>
              <a:effectLst/>
              <a:latin typeface="Meiryo UI" panose="020B0604030504040204" pitchFamily="50" charset="-128"/>
              <a:ea typeface="Meiryo UI" panose="020B0604030504040204" pitchFamily="50" charset="-128"/>
              <a:cs typeface="+mn-cs"/>
            </a:rPr>
            <a:t>ご指摘ごもっともながら、論理構成上ママとさせください</a:t>
          </a:r>
          <a:endParaRPr lang="ja-JP" altLang="ja-JP" sz="1800">
            <a:solidFill>
              <a:srgbClr val="FF0000"/>
            </a:solidFill>
            <a:effectLst/>
            <a:latin typeface="Meiryo UI" panose="020B0604030504040204" pitchFamily="50" charset="-128"/>
            <a:ea typeface="Meiryo UI" panose="020B0604030504040204" pitchFamily="50" charset="-128"/>
            <a:cs typeface="+mn-cs"/>
          </a:endParaRPr>
        </a:p>
      </xdr:txBody>
    </xdr:sp>
    <xdr:clientData/>
  </xdr:oneCellAnchor>
  <xdr:oneCellAnchor>
    <xdr:from>
      <xdr:col>1</xdr:col>
      <xdr:colOff>0</xdr:colOff>
      <xdr:row>47</xdr:row>
      <xdr:rowOff>0</xdr:rowOff>
    </xdr:from>
    <xdr:ext cx="5261499" cy="1919776"/>
    <xdr:sp macro="" textlink="">
      <xdr:nvSpPr>
        <xdr:cNvPr id="174" name="角丸四角形吹き出し 5" hidden="1">
          <a:extLst>
            <a:ext uri="{FF2B5EF4-FFF2-40B4-BE49-F238E27FC236}">
              <a16:creationId xmlns:a16="http://schemas.microsoft.com/office/drawing/2014/main" id="{F953E6D8-ACA9-4915-A7C8-DC1C051877DB}"/>
            </a:ext>
          </a:extLst>
        </xdr:cNvPr>
        <xdr:cNvSpPr/>
      </xdr:nvSpPr>
      <xdr:spPr>
        <a:xfrm>
          <a:off x="85725" y="14582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8056788" cy="4015132"/>
    <xdr:sp macro="" textlink="">
      <xdr:nvSpPr>
        <xdr:cNvPr id="175" name="角丸四角形吹き出し 21" hidden="1">
          <a:extLst>
            <a:ext uri="{FF2B5EF4-FFF2-40B4-BE49-F238E27FC236}">
              <a16:creationId xmlns:a16="http://schemas.microsoft.com/office/drawing/2014/main" id="{039B0627-D1DC-47E9-8DCF-D57F9AC7FA70}"/>
            </a:ext>
          </a:extLst>
        </xdr:cNvPr>
        <xdr:cNvSpPr/>
      </xdr:nvSpPr>
      <xdr:spPr>
        <a:xfrm>
          <a:off x="85725" y="14582775"/>
          <a:ext cx="8056788" cy="4015132"/>
        </a:xfrm>
        <a:prstGeom prst="wedgeRoundRectCallout">
          <a:avLst>
            <a:gd name="adj1" fmla="val -68413"/>
            <a:gd name="adj2" fmla="val -1261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400">
              <a:solidFill>
                <a:schemeClr val="dk1"/>
              </a:solidFill>
              <a:effectLst/>
              <a:latin typeface="Meiryo UI" panose="020B0604030504040204" pitchFamily="50" charset="-128"/>
              <a:ea typeface="Meiryo UI" panose="020B0604030504040204" pitchFamily="50" charset="-128"/>
              <a:cs typeface="+mn-cs"/>
            </a:rPr>
            <a:t>質問</a:t>
          </a:r>
        </a:p>
        <a:p>
          <a:r>
            <a:rPr lang="ja-JP" altLang="en-US" sz="1400">
              <a:solidFill>
                <a:schemeClr val="dk1"/>
              </a:solidFill>
              <a:effectLst/>
              <a:latin typeface="Meiryo UI" panose="020B0604030504040204" pitchFamily="50" charset="-128"/>
              <a:ea typeface="Meiryo UI" panose="020B0604030504040204" pitchFamily="50" charset="-128"/>
              <a:cs typeface="+mn-cs"/>
            </a:rPr>
            <a:t>達成基準の成熟度レベル差がありますが、これはトライアル版作成当初、情報と機器をあえて分けている理由が、「データ」と「モノ」と異なる分類になっており、それぞれ成熟度を上げる難易度が違うという理由でそれぞれの達成条件を変えているとも解釈できますが、それぞれの達成基準と他社事例の揺らぎについて、以下、解釈があっているか確認させてください</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25</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に定義した管理ルールの順守状況の点検を行っていること。←管理ルールの実践状況の自己審査や第三者監査を求めるような基準となっています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少なくとも自己検証を求めています</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点検の例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管理ルールの遵守状況を確認するチェックリストを作成し、</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 チェックリストにより点検し、不備・違反があれば是正を行っている。</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・・・「何を」が記載されている</a:t>
          </a:r>
        </a:p>
      </xdr:txBody>
    </xdr:sp>
    <xdr:clientData/>
  </xdr:oneCellAnchor>
  <xdr:oneCellAnchor>
    <xdr:from>
      <xdr:col>1</xdr:col>
      <xdr:colOff>0</xdr:colOff>
      <xdr:row>47</xdr:row>
      <xdr:rowOff>0</xdr:rowOff>
    </xdr:from>
    <xdr:ext cx="5261499" cy="1919776"/>
    <xdr:sp macro="" textlink="">
      <xdr:nvSpPr>
        <xdr:cNvPr id="176" name="角丸四角形吹き出し 28" hidden="1">
          <a:extLst>
            <a:ext uri="{FF2B5EF4-FFF2-40B4-BE49-F238E27FC236}">
              <a16:creationId xmlns:a16="http://schemas.microsoft.com/office/drawing/2014/main" id="{B6582063-6E14-467D-AA32-ED331106AFE1}"/>
            </a:ext>
          </a:extLst>
        </xdr:cNvPr>
        <xdr:cNvSpPr/>
      </xdr:nvSpPr>
      <xdr:spPr>
        <a:xfrm>
          <a:off x="85725" y="14582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177" name="角丸四角形吹き出し 5" hidden="1">
          <a:extLst>
            <a:ext uri="{FF2B5EF4-FFF2-40B4-BE49-F238E27FC236}">
              <a16:creationId xmlns:a16="http://schemas.microsoft.com/office/drawing/2014/main" id="{0722B1E7-6D21-4456-9762-0CD41C129EB1}"/>
            </a:ext>
          </a:extLst>
        </xdr:cNvPr>
        <xdr:cNvSpPr/>
      </xdr:nvSpPr>
      <xdr:spPr>
        <a:xfrm>
          <a:off x="85725" y="14582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178" name="角丸四角形吹き出し 28" hidden="1">
          <a:extLst>
            <a:ext uri="{FF2B5EF4-FFF2-40B4-BE49-F238E27FC236}">
              <a16:creationId xmlns:a16="http://schemas.microsoft.com/office/drawing/2014/main" id="{DFE2AE1C-55C1-407F-8619-4ECCD70A696C}"/>
            </a:ext>
          </a:extLst>
        </xdr:cNvPr>
        <xdr:cNvSpPr/>
      </xdr:nvSpPr>
      <xdr:spPr>
        <a:xfrm>
          <a:off x="85725" y="14582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179" name="角丸四角形吹き出し 46" hidden="1">
          <a:extLst>
            <a:ext uri="{FF2B5EF4-FFF2-40B4-BE49-F238E27FC236}">
              <a16:creationId xmlns:a16="http://schemas.microsoft.com/office/drawing/2014/main" id="{1AE4FC61-D737-43BB-A421-1E4A93A379C2}"/>
            </a:ext>
          </a:extLst>
        </xdr:cNvPr>
        <xdr:cNvSpPr/>
      </xdr:nvSpPr>
      <xdr:spPr>
        <a:xfrm>
          <a:off x="85725" y="14582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180" name="角丸四角形吹き出し 47" hidden="1">
          <a:extLst>
            <a:ext uri="{FF2B5EF4-FFF2-40B4-BE49-F238E27FC236}">
              <a16:creationId xmlns:a16="http://schemas.microsoft.com/office/drawing/2014/main" id="{C0941F98-35D5-487E-8D2C-CA817AD8FE50}"/>
            </a:ext>
          </a:extLst>
        </xdr:cNvPr>
        <xdr:cNvSpPr/>
      </xdr:nvSpPr>
      <xdr:spPr>
        <a:xfrm>
          <a:off x="85725" y="14582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181" name="角丸四角形吹き出し 48" hidden="1">
          <a:extLst>
            <a:ext uri="{FF2B5EF4-FFF2-40B4-BE49-F238E27FC236}">
              <a16:creationId xmlns:a16="http://schemas.microsoft.com/office/drawing/2014/main" id="{0CB179FE-8186-435E-8888-0E347ADB34D5}"/>
            </a:ext>
          </a:extLst>
        </xdr:cNvPr>
        <xdr:cNvSpPr/>
      </xdr:nvSpPr>
      <xdr:spPr>
        <a:xfrm>
          <a:off x="85725" y="14582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182" name="角丸四角形吹き出し 49" hidden="1">
          <a:extLst>
            <a:ext uri="{FF2B5EF4-FFF2-40B4-BE49-F238E27FC236}">
              <a16:creationId xmlns:a16="http://schemas.microsoft.com/office/drawing/2014/main" id="{53F07E1D-4244-4097-9C61-3AC6E1AE2388}"/>
            </a:ext>
          </a:extLst>
        </xdr:cNvPr>
        <xdr:cNvSpPr/>
      </xdr:nvSpPr>
      <xdr:spPr>
        <a:xfrm>
          <a:off x="85725" y="14582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183" name="角丸四角形吹き出し 5" hidden="1">
          <a:extLst>
            <a:ext uri="{FF2B5EF4-FFF2-40B4-BE49-F238E27FC236}">
              <a16:creationId xmlns:a16="http://schemas.microsoft.com/office/drawing/2014/main" id="{A16F3E57-EDED-4882-A57E-E27D0E9DB41E}"/>
            </a:ext>
          </a:extLst>
        </xdr:cNvPr>
        <xdr:cNvSpPr/>
      </xdr:nvSpPr>
      <xdr:spPr>
        <a:xfrm>
          <a:off x="85725" y="14582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184" name="角丸四角形吹き出し 28" hidden="1">
          <a:extLst>
            <a:ext uri="{FF2B5EF4-FFF2-40B4-BE49-F238E27FC236}">
              <a16:creationId xmlns:a16="http://schemas.microsoft.com/office/drawing/2014/main" id="{1168AE59-2A8B-4190-881E-18703DDF7D79}"/>
            </a:ext>
          </a:extLst>
        </xdr:cNvPr>
        <xdr:cNvSpPr/>
      </xdr:nvSpPr>
      <xdr:spPr>
        <a:xfrm>
          <a:off x="85725" y="14582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185" name="角丸四角形吹き出し 5" hidden="1">
          <a:extLst>
            <a:ext uri="{FF2B5EF4-FFF2-40B4-BE49-F238E27FC236}">
              <a16:creationId xmlns:a16="http://schemas.microsoft.com/office/drawing/2014/main" id="{C58D7B73-7C40-4F8A-A852-9C8643245D74}"/>
            </a:ext>
          </a:extLst>
        </xdr:cNvPr>
        <xdr:cNvSpPr/>
      </xdr:nvSpPr>
      <xdr:spPr>
        <a:xfrm>
          <a:off x="85725" y="14582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186" name="角丸四角形吹き出し 46" hidden="1">
          <a:extLst>
            <a:ext uri="{FF2B5EF4-FFF2-40B4-BE49-F238E27FC236}">
              <a16:creationId xmlns:a16="http://schemas.microsoft.com/office/drawing/2014/main" id="{6249ECAC-2DCB-411C-A242-63A21D0E7CF1}"/>
            </a:ext>
          </a:extLst>
        </xdr:cNvPr>
        <xdr:cNvSpPr/>
      </xdr:nvSpPr>
      <xdr:spPr>
        <a:xfrm>
          <a:off x="85725" y="14582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187" name="角丸四角形吹き出し 47" hidden="1">
          <a:extLst>
            <a:ext uri="{FF2B5EF4-FFF2-40B4-BE49-F238E27FC236}">
              <a16:creationId xmlns:a16="http://schemas.microsoft.com/office/drawing/2014/main" id="{1EF067F3-4211-4EC7-8E56-3718400662B8}"/>
            </a:ext>
          </a:extLst>
        </xdr:cNvPr>
        <xdr:cNvSpPr/>
      </xdr:nvSpPr>
      <xdr:spPr>
        <a:xfrm>
          <a:off x="85725" y="14582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188" name="角丸四角形吹き出し 48" hidden="1">
          <a:extLst>
            <a:ext uri="{FF2B5EF4-FFF2-40B4-BE49-F238E27FC236}">
              <a16:creationId xmlns:a16="http://schemas.microsoft.com/office/drawing/2014/main" id="{CF499B04-C2CE-4818-817A-26C128B8CDA1}"/>
            </a:ext>
          </a:extLst>
        </xdr:cNvPr>
        <xdr:cNvSpPr/>
      </xdr:nvSpPr>
      <xdr:spPr>
        <a:xfrm>
          <a:off x="85725" y="14582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189" name="角丸四角形吹き出し 49" hidden="1">
          <a:extLst>
            <a:ext uri="{FF2B5EF4-FFF2-40B4-BE49-F238E27FC236}">
              <a16:creationId xmlns:a16="http://schemas.microsoft.com/office/drawing/2014/main" id="{5BED479B-A8B1-404F-BFC9-18E9E8A4BAE1}"/>
            </a:ext>
          </a:extLst>
        </xdr:cNvPr>
        <xdr:cNvSpPr/>
      </xdr:nvSpPr>
      <xdr:spPr>
        <a:xfrm>
          <a:off x="85725" y="14582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190" name="角丸四角形吹き出し 5" hidden="1">
          <a:extLst>
            <a:ext uri="{FF2B5EF4-FFF2-40B4-BE49-F238E27FC236}">
              <a16:creationId xmlns:a16="http://schemas.microsoft.com/office/drawing/2014/main" id="{9CCD5465-0461-48FD-BA43-60B2C85EADB1}"/>
            </a:ext>
          </a:extLst>
        </xdr:cNvPr>
        <xdr:cNvSpPr/>
      </xdr:nvSpPr>
      <xdr:spPr>
        <a:xfrm>
          <a:off x="85725" y="14582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191" name="角丸四角形吹き出し 28" hidden="1">
          <a:extLst>
            <a:ext uri="{FF2B5EF4-FFF2-40B4-BE49-F238E27FC236}">
              <a16:creationId xmlns:a16="http://schemas.microsoft.com/office/drawing/2014/main" id="{1ED5D6DA-59A3-48D9-87A7-0198894AC729}"/>
            </a:ext>
          </a:extLst>
        </xdr:cNvPr>
        <xdr:cNvSpPr/>
      </xdr:nvSpPr>
      <xdr:spPr>
        <a:xfrm>
          <a:off x="85725" y="14582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192" name="角丸四角形吹き出し 5" hidden="1">
          <a:extLst>
            <a:ext uri="{FF2B5EF4-FFF2-40B4-BE49-F238E27FC236}">
              <a16:creationId xmlns:a16="http://schemas.microsoft.com/office/drawing/2014/main" id="{E9C63AD6-FEDC-4F97-8793-862CB553F3E2}"/>
            </a:ext>
          </a:extLst>
        </xdr:cNvPr>
        <xdr:cNvSpPr/>
      </xdr:nvSpPr>
      <xdr:spPr>
        <a:xfrm>
          <a:off x="85725" y="14582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193" name="角丸四角形吹き出し 28" hidden="1">
          <a:extLst>
            <a:ext uri="{FF2B5EF4-FFF2-40B4-BE49-F238E27FC236}">
              <a16:creationId xmlns:a16="http://schemas.microsoft.com/office/drawing/2014/main" id="{4AA46485-0361-46D9-8346-34D2AFF1D731}"/>
            </a:ext>
          </a:extLst>
        </xdr:cNvPr>
        <xdr:cNvSpPr/>
      </xdr:nvSpPr>
      <xdr:spPr>
        <a:xfrm>
          <a:off x="85725" y="14582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194" name="角丸四角形吹き出し 5" hidden="1">
          <a:extLst>
            <a:ext uri="{FF2B5EF4-FFF2-40B4-BE49-F238E27FC236}">
              <a16:creationId xmlns:a16="http://schemas.microsoft.com/office/drawing/2014/main" id="{28F76795-DB06-456B-B9C2-07EAA21FE751}"/>
            </a:ext>
          </a:extLst>
        </xdr:cNvPr>
        <xdr:cNvSpPr/>
      </xdr:nvSpPr>
      <xdr:spPr>
        <a:xfrm>
          <a:off x="85725" y="14582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195" name="角丸四角形吹き出し 28" hidden="1">
          <a:extLst>
            <a:ext uri="{FF2B5EF4-FFF2-40B4-BE49-F238E27FC236}">
              <a16:creationId xmlns:a16="http://schemas.microsoft.com/office/drawing/2014/main" id="{4CC04C68-DCB3-40AF-9834-66ACBE60FFAA}"/>
            </a:ext>
          </a:extLst>
        </xdr:cNvPr>
        <xdr:cNvSpPr/>
      </xdr:nvSpPr>
      <xdr:spPr>
        <a:xfrm>
          <a:off x="85725" y="14582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8056788" cy="4015132"/>
    <xdr:sp macro="" textlink="">
      <xdr:nvSpPr>
        <xdr:cNvPr id="196" name="角丸四角形吹き出し 21" hidden="1">
          <a:extLst>
            <a:ext uri="{FF2B5EF4-FFF2-40B4-BE49-F238E27FC236}">
              <a16:creationId xmlns:a16="http://schemas.microsoft.com/office/drawing/2014/main" id="{A9158B40-DA00-408D-A717-27733AC81A73}"/>
            </a:ext>
          </a:extLst>
        </xdr:cNvPr>
        <xdr:cNvSpPr/>
      </xdr:nvSpPr>
      <xdr:spPr>
        <a:xfrm>
          <a:off x="85725" y="14582775"/>
          <a:ext cx="8056788" cy="4015132"/>
        </a:xfrm>
        <a:prstGeom prst="wedgeRoundRectCallout">
          <a:avLst>
            <a:gd name="adj1" fmla="val -68413"/>
            <a:gd name="adj2" fmla="val -1261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400">
              <a:solidFill>
                <a:schemeClr val="dk1"/>
              </a:solidFill>
              <a:effectLst/>
              <a:latin typeface="Meiryo UI" panose="020B0604030504040204" pitchFamily="50" charset="-128"/>
              <a:ea typeface="Meiryo UI" panose="020B0604030504040204" pitchFamily="50" charset="-128"/>
              <a:cs typeface="+mn-cs"/>
            </a:rPr>
            <a:t>質問</a:t>
          </a:r>
        </a:p>
        <a:p>
          <a:r>
            <a:rPr lang="ja-JP" altLang="en-US" sz="1400">
              <a:solidFill>
                <a:schemeClr val="dk1"/>
              </a:solidFill>
              <a:effectLst/>
              <a:latin typeface="Meiryo UI" panose="020B0604030504040204" pitchFamily="50" charset="-128"/>
              <a:ea typeface="Meiryo UI" panose="020B0604030504040204" pitchFamily="50" charset="-128"/>
              <a:cs typeface="+mn-cs"/>
            </a:rPr>
            <a:t>達成基準の成熟度レベル差がありますが、これはトライアル版作成当初、情報と機器をあえて分けている理由が、「データ」と「モノ」と異なる分類になっており、それぞれ成熟度を上げる難易度が違うという理由でそれぞれの達成条件を変えているとも解釈できますが、それぞれの達成基準と他社事例の揺らぎについて、以下、解釈があっているか確認させてください</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25</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に定義した管理ルールの順守状況の点検を行っていること。←管理ルールの実践状況の自己審査や第三者監査を求めるような基準となっています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少なくとも自己検証を求めています</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点検の例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管理ルールの遵守状況を確認するチェックリストを作成し、</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 チェックリストにより点検し、不備・違反があれば是正を行っている。</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・・・「何を」が記載されている</a:t>
          </a:r>
        </a:p>
      </xdr:txBody>
    </xdr:sp>
    <xdr:clientData/>
  </xdr:oneCellAnchor>
  <xdr:oneCellAnchor>
    <xdr:from>
      <xdr:col>1</xdr:col>
      <xdr:colOff>0</xdr:colOff>
      <xdr:row>47</xdr:row>
      <xdr:rowOff>0</xdr:rowOff>
    </xdr:from>
    <xdr:ext cx="5261499" cy="1919776"/>
    <xdr:sp macro="" textlink="">
      <xdr:nvSpPr>
        <xdr:cNvPr id="197" name="角丸四角形吹き出し 5" hidden="1">
          <a:extLst>
            <a:ext uri="{FF2B5EF4-FFF2-40B4-BE49-F238E27FC236}">
              <a16:creationId xmlns:a16="http://schemas.microsoft.com/office/drawing/2014/main" id="{8A098F97-F033-4206-AA1E-74954B593634}"/>
            </a:ext>
          </a:extLst>
        </xdr:cNvPr>
        <xdr:cNvSpPr/>
      </xdr:nvSpPr>
      <xdr:spPr>
        <a:xfrm>
          <a:off x="85725" y="14582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198" name="角丸四角形吹き出し 28" hidden="1">
          <a:extLst>
            <a:ext uri="{FF2B5EF4-FFF2-40B4-BE49-F238E27FC236}">
              <a16:creationId xmlns:a16="http://schemas.microsoft.com/office/drawing/2014/main" id="{957E2C18-90F9-45B7-82C7-B789661DC519}"/>
            </a:ext>
          </a:extLst>
        </xdr:cNvPr>
        <xdr:cNvSpPr/>
      </xdr:nvSpPr>
      <xdr:spPr>
        <a:xfrm>
          <a:off x="85725" y="14582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0</xdr:col>
      <xdr:colOff>0</xdr:colOff>
      <xdr:row>47</xdr:row>
      <xdr:rowOff>0</xdr:rowOff>
    </xdr:from>
    <xdr:ext cx="8056788" cy="4015132"/>
    <xdr:sp macro="" textlink="">
      <xdr:nvSpPr>
        <xdr:cNvPr id="199" name="角丸四角形吹き出し 21" hidden="1">
          <a:extLst>
            <a:ext uri="{FF2B5EF4-FFF2-40B4-BE49-F238E27FC236}">
              <a16:creationId xmlns:a16="http://schemas.microsoft.com/office/drawing/2014/main" id="{56C8220D-2286-4C08-BEEF-A2D61E2571B9}"/>
            </a:ext>
          </a:extLst>
        </xdr:cNvPr>
        <xdr:cNvSpPr/>
      </xdr:nvSpPr>
      <xdr:spPr>
        <a:xfrm>
          <a:off x="0" y="14582775"/>
          <a:ext cx="8056788" cy="4015132"/>
        </a:xfrm>
        <a:prstGeom prst="wedgeRoundRectCallout">
          <a:avLst>
            <a:gd name="adj1" fmla="val -68413"/>
            <a:gd name="adj2" fmla="val -1261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400">
              <a:solidFill>
                <a:schemeClr val="dk1"/>
              </a:solidFill>
              <a:effectLst/>
              <a:latin typeface="Meiryo UI" panose="020B0604030504040204" pitchFamily="50" charset="-128"/>
              <a:ea typeface="Meiryo UI" panose="020B0604030504040204" pitchFamily="50" charset="-128"/>
              <a:cs typeface="+mn-cs"/>
            </a:rPr>
            <a:t>質問</a:t>
          </a:r>
        </a:p>
        <a:p>
          <a:r>
            <a:rPr lang="ja-JP" altLang="en-US" sz="1400">
              <a:solidFill>
                <a:schemeClr val="dk1"/>
              </a:solidFill>
              <a:effectLst/>
              <a:latin typeface="Meiryo UI" panose="020B0604030504040204" pitchFamily="50" charset="-128"/>
              <a:ea typeface="Meiryo UI" panose="020B0604030504040204" pitchFamily="50" charset="-128"/>
              <a:cs typeface="+mn-cs"/>
            </a:rPr>
            <a:t>達成基準の成熟度レベル差がありますが、これはトライアル版作成当初、情報と機器をあえて分けている理由が、「データ」と「モノ」と異なる分類になっており、それぞれ成熟度を上げる難易度が違うという理由でそれぞれの達成条件を変えているとも解釈できますが、それぞれの達成基準と他社事例の揺らぎについて、以下、解釈があっているか確認させてください</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25</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に定義した管理ルールの順守状況の点検を行っていること。←管理ルールの実践状況の自己審査や第三者監査を求めるような基準となっています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少なくとも自己検証を求めています</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点検の例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管理ルールの遵守状況を確認するチェックリストを作成し、</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 チェックリストにより点検し、不備・違反があれば是正を行っている。</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・・・「何を」が記載されている</a:t>
          </a:r>
        </a:p>
      </xdr:txBody>
    </xdr:sp>
    <xdr:clientData/>
  </xdr:oneCellAnchor>
  <xdr:oneCellAnchor>
    <xdr:from>
      <xdr:col>1</xdr:col>
      <xdr:colOff>0</xdr:colOff>
      <xdr:row>47</xdr:row>
      <xdr:rowOff>0</xdr:rowOff>
    </xdr:from>
    <xdr:ext cx="5261499" cy="1919776"/>
    <xdr:sp macro="" textlink="">
      <xdr:nvSpPr>
        <xdr:cNvPr id="200" name="角丸四角形吹き出し 46" hidden="1">
          <a:extLst>
            <a:ext uri="{FF2B5EF4-FFF2-40B4-BE49-F238E27FC236}">
              <a16:creationId xmlns:a16="http://schemas.microsoft.com/office/drawing/2014/main" id="{2E876C30-B12D-48A5-9F01-854101FAFD88}"/>
            </a:ext>
          </a:extLst>
        </xdr:cNvPr>
        <xdr:cNvSpPr/>
      </xdr:nvSpPr>
      <xdr:spPr>
        <a:xfrm>
          <a:off x="85725" y="14582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201" name="角丸四角形吹き出し 47" hidden="1">
          <a:extLst>
            <a:ext uri="{FF2B5EF4-FFF2-40B4-BE49-F238E27FC236}">
              <a16:creationId xmlns:a16="http://schemas.microsoft.com/office/drawing/2014/main" id="{C6B4B0F8-6BA2-44BE-9CCD-579B20CE7D98}"/>
            </a:ext>
          </a:extLst>
        </xdr:cNvPr>
        <xdr:cNvSpPr/>
      </xdr:nvSpPr>
      <xdr:spPr>
        <a:xfrm>
          <a:off x="85725" y="14582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202" name="角丸四角形吹き出し 48" hidden="1">
          <a:extLst>
            <a:ext uri="{FF2B5EF4-FFF2-40B4-BE49-F238E27FC236}">
              <a16:creationId xmlns:a16="http://schemas.microsoft.com/office/drawing/2014/main" id="{20A704AD-AEE3-4699-B4CD-2133FF0679D5}"/>
            </a:ext>
          </a:extLst>
        </xdr:cNvPr>
        <xdr:cNvSpPr/>
      </xdr:nvSpPr>
      <xdr:spPr>
        <a:xfrm>
          <a:off x="85725" y="14582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203" name="角丸四角形吹き出し 49" hidden="1">
          <a:extLst>
            <a:ext uri="{FF2B5EF4-FFF2-40B4-BE49-F238E27FC236}">
              <a16:creationId xmlns:a16="http://schemas.microsoft.com/office/drawing/2014/main" id="{AF513432-7A26-4C3F-9444-CE78EA727208}"/>
            </a:ext>
          </a:extLst>
        </xdr:cNvPr>
        <xdr:cNvSpPr/>
      </xdr:nvSpPr>
      <xdr:spPr>
        <a:xfrm>
          <a:off x="85725" y="14582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0</xdr:col>
      <xdr:colOff>0</xdr:colOff>
      <xdr:row>47</xdr:row>
      <xdr:rowOff>0</xdr:rowOff>
    </xdr:from>
    <xdr:ext cx="8056788" cy="4015132"/>
    <xdr:sp macro="" textlink="">
      <xdr:nvSpPr>
        <xdr:cNvPr id="204" name="角丸四角形吹き出し 21" hidden="1">
          <a:extLst>
            <a:ext uri="{FF2B5EF4-FFF2-40B4-BE49-F238E27FC236}">
              <a16:creationId xmlns:a16="http://schemas.microsoft.com/office/drawing/2014/main" id="{EE3AE98C-B2C4-4CA2-8C5E-D341200CF685}"/>
            </a:ext>
          </a:extLst>
        </xdr:cNvPr>
        <xdr:cNvSpPr/>
      </xdr:nvSpPr>
      <xdr:spPr>
        <a:xfrm>
          <a:off x="0" y="14582775"/>
          <a:ext cx="8056788" cy="4015132"/>
        </a:xfrm>
        <a:prstGeom prst="wedgeRoundRectCallout">
          <a:avLst>
            <a:gd name="adj1" fmla="val -68413"/>
            <a:gd name="adj2" fmla="val -1261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400">
              <a:solidFill>
                <a:schemeClr val="dk1"/>
              </a:solidFill>
              <a:effectLst/>
              <a:latin typeface="Meiryo UI" panose="020B0604030504040204" pitchFamily="50" charset="-128"/>
              <a:ea typeface="Meiryo UI" panose="020B0604030504040204" pitchFamily="50" charset="-128"/>
              <a:cs typeface="+mn-cs"/>
            </a:rPr>
            <a:t>質問</a:t>
          </a:r>
        </a:p>
        <a:p>
          <a:r>
            <a:rPr lang="ja-JP" altLang="en-US" sz="1400">
              <a:solidFill>
                <a:schemeClr val="dk1"/>
              </a:solidFill>
              <a:effectLst/>
              <a:latin typeface="Meiryo UI" panose="020B0604030504040204" pitchFamily="50" charset="-128"/>
              <a:ea typeface="Meiryo UI" panose="020B0604030504040204" pitchFamily="50" charset="-128"/>
              <a:cs typeface="+mn-cs"/>
            </a:rPr>
            <a:t>達成基準の成熟度レベル差がありますが、これはトライアル版作成当初、情報と機器をあえて分けている理由が、「データ」と「モノ」と異なる分類になっており、それぞれ成熟度を上げる難易度が違うという理由でそれぞれの達成条件を変えているとも解釈できますが、それぞれの達成基準と他社事例の揺らぎについて、以下、解釈があっているか確認させてください</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25</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に定義した管理ルールの順守状況の点検を行っていること。←管理ルールの実践状況の自己審査や第三者監査を求めるような基準となっています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少なくとも自己検証を求めています</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点検の例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管理ルールの遵守状況を確認するチェックリストを作成し、</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 チェックリストにより点検し、不備・違反があれば是正を行っている。</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・・・「何を」が記載されている</a:t>
          </a:r>
        </a:p>
      </xdr:txBody>
    </xdr:sp>
    <xdr:clientData/>
  </xdr:oneCellAnchor>
  <xdr:oneCellAnchor>
    <xdr:from>
      <xdr:col>1</xdr:col>
      <xdr:colOff>0</xdr:colOff>
      <xdr:row>47</xdr:row>
      <xdr:rowOff>0</xdr:rowOff>
    </xdr:from>
    <xdr:ext cx="5261499" cy="1919776"/>
    <xdr:sp macro="" textlink="">
      <xdr:nvSpPr>
        <xdr:cNvPr id="205" name="角丸四角形吹き出し 5" hidden="1">
          <a:extLst>
            <a:ext uri="{FF2B5EF4-FFF2-40B4-BE49-F238E27FC236}">
              <a16:creationId xmlns:a16="http://schemas.microsoft.com/office/drawing/2014/main" id="{8255A50E-38E9-40D2-8910-E87379669501}"/>
            </a:ext>
          </a:extLst>
        </xdr:cNvPr>
        <xdr:cNvSpPr/>
      </xdr:nvSpPr>
      <xdr:spPr>
        <a:xfrm>
          <a:off x="85725" y="14582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206" name="角丸四角形吹き出し 28" hidden="1">
          <a:extLst>
            <a:ext uri="{FF2B5EF4-FFF2-40B4-BE49-F238E27FC236}">
              <a16:creationId xmlns:a16="http://schemas.microsoft.com/office/drawing/2014/main" id="{C1C98507-509C-4D34-9928-9A3746673CC5}"/>
            </a:ext>
          </a:extLst>
        </xdr:cNvPr>
        <xdr:cNvSpPr/>
      </xdr:nvSpPr>
      <xdr:spPr>
        <a:xfrm>
          <a:off x="85725" y="14582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207" name="角丸四角形吹き出し 5" hidden="1">
          <a:extLst>
            <a:ext uri="{FF2B5EF4-FFF2-40B4-BE49-F238E27FC236}">
              <a16:creationId xmlns:a16="http://schemas.microsoft.com/office/drawing/2014/main" id="{3D487900-3904-43AF-9C73-C0A496B65504}"/>
            </a:ext>
          </a:extLst>
        </xdr:cNvPr>
        <xdr:cNvSpPr/>
      </xdr:nvSpPr>
      <xdr:spPr>
        <a:xfrm>
          <a:off x="85725" y="14582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208" name="角丸四角形吹き出し 28" hidden="1">
          <a:extLst>
            <a:ext uri="{FF2B5EF4-FFF2-40B4-BE49-F238E27FC236}">
              <a16:creationId xmlns:a16="http://schemas.microsoft.com/office/drawing/2014/main" id="{EC4459ED-C3F1-4922-902F-8C866DF1B426}"/>
            </a:ext>
          </a:extLst>
        </xdr:cNvPr>
        <xdr:cNvSpPr/>
      </xdr:nvSpPr>
      <xdr:spPr>
        <a:xfrm>
          <a:off x="85725" y="14582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209" name="角丸四角形吹き出し 46" hidden="1">
          <a:extLst>
            <a:ext uri="{FF2B5EF4-FFF2-40B4-BE49-F238E27FC236}">
              <a16:creationId xmlns:a16="http://schemas.microsoft.com/office/drawing/2014/main" id="{73347CAF-F2B2-4B99-9E82-F084900BD86F}"/>
            </a:ext>
          </a:extLst>
        </xdr:cNvPr>
        <xdr:cNvSpPr/>
      </xdr:nvSpPr>
      <xdr:spPr>
        <a:xfrm>
          <a:off x="85725" y="14582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210" name="角丸四角形吹き出し 47" hidden="1">
          <a:extLst>
            <a:ext uri="{FF2B5EF4-FFF2-40B4-BE49-F238E27FC236}">
              <a16:creationId xmlns:a16="http://schemas.microsoft.com/office/drawing/2014/main" id="{57426BDF-3F49-4B83-A71F-D540803BC00A}"/>
            </a:ext>
          </a:extLst>
        </xdr:cNvPr>
        <xdr:cNvSpPr/>
      </xdr:nvSpPr>
      <xdr:spPr>
        <a:xfrm>
          <a:off x="85725" y="14582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211" name="角丸四角形吹き出し 48" hidden="1">
          <a:extLst>
            <a:ext uri="{FF2B5EF4-FFF2-40B4-BE49-F238E27FC236}">
              <a16:creationId xmlns:a16="http://schemas.microsoft.com/office/drawing/2014/main" id="{77926AAB-F0F4-40AA-B4BB-6708634BA0E1}"/>
            </a:ext>
          </a:extLst>
        </xdr:cNvPr>
        <xdr:cNvSpPr/>
      </xdr:nvSpPr>
      <xdr:spPr>
        <a:xfrm>
          <a:off x="85725" y="14582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212" name="角丸四角形吹き出し 49" hidden="1">
          <a:extLst>
            <a:ext uri="{FF2B5EF4-FFF2-40B4-BE49-F238E27FC236}">
              <a16:creationId xmlns:a16="http://schemas.microsoft.com/office/drawing/2014/main" id="{8E656997-B679-45AB-A68B-38CCB4D2D7E1}"/>
            </a:ext>
          </a:extLst>
        </xdr:cNvPr>
        <xdr:cNvSpPr/>
      </xdr:nvSpPr>
      <xdr:spPr>
        <a:xfrm>
          <a:off x="85725" y="14582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213" name="角丸四角形吹き出し 5" hidden="1">
          <a:extLst>
            <a:ext uri="{FF2B5EF4-FFF2-40B4-BE49-F238E27FC236}">
              <a16:creationId xmlns:a16="http://schemas.microsoft.com/office/drawing/2014/main" id="{C9221C27-14D7-467A-BCD5-AEB3E132E7B6}"/>
            </a:ext>
          </a:extLst>
        </xdr:cNvPr>
        <xdr:cNvSpPr/>
      </xdr:nvSpPr>
      <xdr:spPr>
        <a:xfrm>
          <a:off x="85725" y="14582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214" name="角丸四角形吹き出し 28" hidden="1">
          <a:extLst>
            <a:ext uri="{FF2B5EF4-FFF2-40B4-BE49-F238E27FC236}">
              <a16:creationId xmlns:a16="http://schemas.microsoft.com/office/drawing/2014/main" id="{36CDDA50-1D22-4EBA-BAB3-8681B50833AC}"/>
            </a:ext>
          </a:extLst>
        </xdr:cNvPr>
        <xdr:cNvSpPr/>
      </xdr:nvSpPr>
      <xdr:spPr>
        <a:xfrm>
          <a:off x="85725" y="14582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215" name="角丸四角形吹き出し 5" hidden="1">
          <a:extLst>
            <a:ext uri="{FF2B5EF4-FFF2-40B4-BE49-F238E27FC236}">
              <a16:creationId xmlns:a16="http://schemas.microsoft.com/office/drawing/2014/main" id="{6C8A4709-4892-41D6-921B-103E123EC8FE}"/>
            </a:ext>
          </a:extLst>
        </xdr:cNvPr>
        <xdr:cNvSpPr/>
      </xdr:nvSpPr>
      <xdr:spPr>
        <a:xfrm>
          <a:off x="85725" y="14582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216" name="角丸四角形吹き出し 28" hidden="1">
          <a:extLst>
            <a:ext uri="{FF2B5EF4-FFF2-40B4-BE49-F238E27FC236}">
              <a16:creationId xmlns:a16="http://schemas.microsoft.com/office/drawing/2014/main" id="{E2AA5FEE-3D3B-4432-943A-DFEB110D35D5}"/>
            </a:ext>
          </a:extLst>
        </xdr:cNvPr>
        <xdr:cNvSpPr/>
      </xdr:nvSpPr>
      <xdr:spPr>
        <a:xfrm>
          <a:off x="85725" y="14582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217" name="角丸四角形吹き出し 46" hidden="1">
          <a:extLst>
            <a:ext uri="{FF2B5EF4-FFF2-40B4-BE49-F238E27FC236}">
              <a16:creationId xmlns:a16="http://schemas.microsoft.com/office/drawing/2014/main" id="{862D5C20-15D5-4071-B663-51256F40CA61}"/>
            </a:ext>
          </a:extLst>
        </xdr:cNvPr>
        <xdr:cNvSpPr/>
      </xdr:nvSpPr>
      <xdr:spPr>
        <a:xfrm>
          <a:off x="85725" y="14582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218" name="角丸四角形吹き出し 47" hidden="1">
          <a:extLst>
            <a:ext uri="{FF2B5EF4-FFF2-40B4-BE49-F238E27FC236}">
              <a16:creationId xmlns:a16="http://schemas.microsoft.com/office/drawing/2014/main" id="{4A5B350A-839A-47E5-8989-D5086FB5ECE7}"/>
            </a:ext>
          </a:extLst>
        </xdr:cNvPr>
        <xdr:cNvSpPr/>
      </xdr:nvSpPr>
      <xdr:spPr>
        <a:xfrm>
          <a:off x="85725" y="14582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219" name="角丸四角形吹き出し 48" hidden="1">
          <a:extLst>
            <a:ext uri="{FF2B5EF4-FFF2-40B4-BE49-F238E27FC236}">
              <a16:creationId xmlns:a16="http://schemas.microsoft.com/office/drawing/2014/main" id="{C6F4CA1C-8D3F-451C-980A-1D4ECE1D2572}"/>
            </a:ext>
          </a:extLst>
        </xdr:cNvPr>
        <xdr:cNvSpPr/>
      </xdr:nvSpPr>
      <xdr:spPr>
        <a:xfrm>
          <a:off x="85725" y="14582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220" name="角丸四角形吹き出し 49" hidden="1">
          <a:extLst>
            <a:ext uri="{FF2B5EF4-FFF2-40B4-BE49-F238E27FC236}">
              <a16:creationId xmlns:a16="http://schemas.microsoft.com/office/drawing/2014/main" id="{27D85B25-F928-446B-8315-0084E7DBD29E}"/>
            </a:ext>
          </a:extLst>
        </xdr:cNvPr>
        <xdr:cNvSpPr/>
      </xdr:nvSpPr>
      <xdr:spPr>
        <a:xfrm>
          <a:off x="85725" y="14582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2790372" cy="1908470"/>
    <xdr:sp macro="" textlink="">
      <xdr:nvSpPr>
        <xdr:cNvPr id="221" name="角丸四角形吹き出し 4" hidden="1">
          <a:extLst>
            <a:ext uri="{FF2B5EF4-FFF2-40B4-BE49-F238E27FC236}">
              <a16:creationId xmlns:a16="http://schemas.microsoft.com/office/drawing/2014/main" id="{56BC6ABB-6665-4FDA-9561-19FEBF76BE1B}"/>
            </a:ext>
          </a:extLst>
        </xdr:cNvPr>
        <xdr:cNvSpPr/>
      </xdr:nvSpPr>
      <xdr:spPr>
        <a:xfrm>
          <a:off x="85725" y="17021175"/>
          <a:ext cx="2790372" cy="1908470"/>
        </a:xfrm>
        <a:prstGeom prst="wedgeRoundRectCallout">
          <a:avLst>
            <a:gd name="adj1" fmla="val 12371"/>
            <a:gd name="adj2" fmla="val 63169"/>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lIns="36000" tIns="36000" rIns="36000" bIns="36000" rtlCol="0" anchor="t">
          <a:noAutofit/>
        </a:bodyPr>
        <a:lstStyle/>
        <a:p>
          <a:pPr algn="l">
            <a:lnSpc>
              <a:spcPts val="1700"/>
            </a:lnSpc>
          </a:pPr>
          <a:r>
            <a:rPr kumimoji="1" lang="ja-JP" altLang="en-US" sz="1600">
              <a:latin typeface="Meiryo UI" panose="020B0604030504040204" pitchFamily="50" charset="-128"/>
              <a:ea typeface="Meiryo UI" panose="020B0604030504040204" pitchFamily="50" charset="-128"/>
            </a:rPr>
            <a:t>以降にそれぞれのルールの策定が登場する為、</a:t>
          </a:r>
          <a:r>
            <a:rPr kumimoji="1" lang="ja-JP" altLang="ja-JP" sz="1100">
              <a:solidFill>
                <a:schemeClr val="dk1"/>
              </a:solidFill>
              <a:effectLst/>
              <a:latin typeface="+mn-lt"/>
              <a:ea typeface="+mn-ea"/>
              <a:cs typeface="+mn-cs"/>
            </a:rPr>
            <a:t>”</a:t>
          </a:r>
          <a:r>
            <a:rPr kumimoji="1" lang="ja-JP" altLang="en-US" sz="1600">
              <a:latin typeface="Meiryo UI" panose="020B0604030504040204" pitchFamily="50" charset="-128"/>
              <a:ea typeface="Meiryo UI" panose="020B0604030504040204" pitchFamily="50" charset="-128"/>
            </a:rPr>
            <a:t>ルール”というラベルは不要とし、守秘義務というラベルとし、達成条件３のみとしてはいかがでしょうか</a:t>
          </a:r>
          <a:endParaRPr kumimoji="1" lang="en-US" altLang="ja-JP" sz="1600">
            <a:latin typeface="Meiryo UI" panose="020B0604030504040204" pitchFamily="50" charset="-128"/>
            <a:ea typeface="Meiryo UI" panose="020B0604030504040204" pitchFamily="50" charset="-128"/>
          </a:endParaRPr>
        </a:p>
        <a:p>
          <a:pPr algn="l">
            <a:lnSpc>
              <a:spcPts val="1700"/>
            </a:lnSpc>
          </a:pPr>
          <a:endParaRPr kumimoji="1" lang="en-US" altLang="ja-JP" sz="1600">
            <a:latin typeface="Meiryo UI" panose="020B0604030504040204" pitchFamily="50" charset="-128"/>
            <a:ea typeface="Meiryo UI" panose="020B0604030504040204" pitchFamily="50" charset="-128"/>
          </a:endParaRPr>
        </a:p>
        <a:p>
          <a:pPr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rPr>
            <a:t>→機密情報を扱うルール としました</a:t>
          </a:r>
          <a:endParaRPr kumimoji="1" lang="en-US" altLang="ja-JP" sz="1600">
            <a:solidFill>
              <a:srgbClr val="FF0000"/>
            </a:solidFill>
            <a:latin typeface="Meiryo UI" panose="020B0604030504040204" pitchFamily="50" charset="-128"/>
            <a:ea typeface="Meiryo UI" panose="020B0604030504040204" pitchFamily="50" charset="-128"/>
          </a:endParaRPr>
        </a:p>
      </xdr:txBody>
    </xdr:sp>
    <xdr:clientData/>
  </xdr:oneCellAnchor>
  <xdr:oneCellAnchor>
    <xdr:from>
      <xdr:col>1</xdr:col>
      <xdr:colOff>0</xdr:colOff>
      <xdr:row>55</xdr:row>
      <xdr:rowOff>0</xdr:rowOff>
    </xdr:from>
    <xdr:ext cx="7889875" cy="1767140"/>
    <xdr:sp macro="" textlink="">
      <xdr:nvSpPr>
        <xdr:cNvPr id="222" name="角丸四角形吹き出し 20" hidden="1">
          <a:extLst>
            <a:ext uri="{FF2B5EF4-FFF2-40B4-BE49-F238E27FC236}">
              <a16:creationId xmlns:a16="http://schemas.microsoft.com/office/drawing/2014/main" id="{626E7A54-41F2-42B2-9D78-10CA1F23772D}"/>
            </a:ext>
          </a:extLst>
        </xdr:cNvPr>
        <xdr:cNvSpPr/>
      </xdr:nvSpPr>
      <xdr:spPr>
        <a:xfrm>
          <a:off x="85725" y="17021175"/>
          <a:ext cx="7889875" cy="1767140"/>
        </a:xfrm>
        <a:prstGeom prst="wedgeRoundRectCallout">
          <a:avLst>
            <a:gd name="adj1" fmla="val 17459"/>
            <a:gd name="adj2" fmla="val -94750"/>
            <a:gd name="adj3" fmla="val 16667"/>
          </a:avLst>
        </a:prstGeom>
        <a:solidFill>
          <a:schemeClr val="accent6">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en-US" altLang="ja-JP" sz="1800">
              <a:solidFill>
                <a:schemeClr val="dk1"/>
              </a:solidFill>
              <a:effectLst/>
              <a:latin typeface="Meiryo UI" panose="020B0604030504040204" pitchFamily="50" charset="-128"/>
              <a:ea typeface="Meiryo UI" panose="020B0604030504040204" pitchFamily="50" charset="-128"/>
              <a:cs typeface="+mn-cs"/>
            </a:rPr>
            <a:t>F</a:t>
          </a:r>
          <a:r>
            <a:rPr lang="ja-JP" altLang="ja-JP" sz="1800">
              <a:solidFill>
                <a:schemeClr val="dk1"/>
              </a:solidFill>
              <a:effectLst/>
              <a:latin typeface="Meiryo UI" panose="020B0604030504040204" pitchFamily="50" charset="-128"/>
              <a:ea typeface="Meiryo UI" panose="020B0604030504040204" pitchFamily="50" charset="-128"/>
              <a:cs typeface="+mn-cs"/>
            </a:rPr>
            <a:t>列の目的と</a:t>
          </a:r>
          <a:r>
            <a:rPr lang="en-US" altLang="ja-JP" sz="1800">
              <a:solidFill>
                <a:schemeClr val="dk1"/>
              </a:solidFill>
              <a:effectLst/>
              <a:latin typeface="Meiryo UI" panose="020B0604030504040204" pitchFamily="50" charset="-128"/>
              <a:ea typeface="Meiryo UI" panose="020B0604030504040204" pitchFamily="50" charset="-128"/>
              <a:cs typeface="+mn-cs"/>
            </a:rPr>
            <a:t>G</a:t>
          </a:r>
          <a:r>
            <a:rPr lang="ja-JP" altLang="ja-JP" sz="1800">
              <a:solidFill>
                <a:schemeClr val="dk1"/>
              </a:solidFill>
              <a:effectLst/>
              <a:latin typeface="Meiryo UI" panose="020B0604030504040204" pitchFamily="50" charset="-128"/>
              <a:ea typeface="Meiryo UI" panose="020B0604030504040204" pitchFamily="50" charset="-128"/>
              <a:cs typeface="+mn-cs"/>
            </a:rPr>
            <a:t>列の要求事項について、順番を入れ替えたほうがよいと思いました。</a:t>
          </a:r>
        </a:p>
        <a:p>
          <a:r>
            <a:rPr lang="ja-JP" altLang="ja-JP" sz="1800">
              <a:solidFill>
                <a:schemeClr val="dk1"/>
              </a:solidFill>
              <a:effectLst/>
              <a:latin typeface="Meiryo UI" panose="020B0604030504040204" pitchFamily="50" charset="-128"/>
              <a:ea typeface="Meiryo UI" panose="020B0604030504040204" pitchFamily="50" charset="-128"/>
              <a:cs typeface="+mn-cs"/>
            </a:rPr>
            <a:t>たしかに「何のために」が重要なのですが、目的が先に来ると唐突な印象があると思い、</a:t>
          </a:r>
        </a:p>
        <a:p>
          <a:r>
            <a:rPr lang="ja-JP" altLang="ja-JP" sz="1800">
              <a:solidFill>
                <a:schemeClr val="dk1"/>
              </a:solidFill>
              <a:effectLst/>
              <a:latin typeface="Meiryo UI" panose="020B0604030504040204" pitchFamily="50" charset="-128"/>
              <a:ea typeface="Meiryo UI" panose="020B0604030504040204" pitchFamily="50" charset="-128"/>
              <a:cs typeface="+mn-cs"/>
            </a:rPr>
            <a:t>要求事項があって、それは「何のために」と読むほうが読み手側としては読みやすいかなと思いました。</a:t>
          </a:r>
        </a:p>
      </xdr:txBody>
    </xdr:sp>
    <xdr:clientData/>
  </xdr:oneCellAnchor>
  <xdr:oneCellAnchor>
    <xdr:from>
      <xdr:col>1</xdr:col>
      <xdr:colOff>0</xdr:colOff>
      <xdr:row>55</xdr:row>
      <xdr:rowOff>0</xdr:rowOff>
    </xdr:from>
    <xdr:ext cx="7889875" cy="1767140"/>
    <xdr:sp macro="" textlink="">
      <xdr:nvSpPr>
        <xdr:cNvPr id="223" name="角丸四角形吹き出し 24" hidden="1">
          <a:extLst>
            <a:ext uri="{FF2B5EF4-FFF2-40B4-BE49-F238E27FC236}">
              <a16:creationId xmlns:a16="http://schemas.microsoft.com/office/drawing/2014/main" id="{DA6D369F-0320-4805-AC63-E5ABD9E5409F}"/>
            </a:ext>
          </a:extLst>
        </xdr:cNvPr>
        <xdr:cNvSpPr/>
      </xdr:nvSpPr>
      <xdr:spPr>
        <a:xfrm>
          <a:off x="85725" y="17021175"/>
          <a:ext cx="7889875" cy="1767140"/>
        </a:xfrm>
        <a:prstGeom prst="wedgeRoundRectCallout">
          <a:avLst>
            <a:gd name="adj1" fmla="val 41000"/>
            <a:gd name="adj2" fmla="val -88462"/>
            <a:gd name="adj3" fmla="val 16667"/>
          </a:avLst>
        </a:prstGeom>
        <a:solidFill>
          <a:schemeClr val="accent6">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en-US" altLang="ja-JP" sz="1800">
              <a:solidFill>
                <a:schemeClr val="dk1"/>
              </a:solidFill>
              <a:effectLst/>
              <a:latin typeface="Meiryo UI" panose="020B0604030504040204" pitchFamily="50" charset="-128"/>
              <a:ea typeface="Meiryo UI" panose="020B0604030504040204" pitchFamily="50" charset="-128"/>
              <a:cs typeface="+mn-cs"/>
            </a:rPr>
            <a:t>F</a:t>
          </a:r>
          <a:r>
            <a:rPr lang="ja-JP" altLang="ja-JP" sz="1800">
              <a:solidFill>
                <a:schemeClr val="dk1"/>
              </a:solidFill>
              <a:effectLst/>
              <a:latin typeface="Meiryo UI" panose="020B0604030504040204" pitchFamily="50" charset="-128"/>
              <a:ea typeface="Meiryo UI" panose="020B0604030504040204" pitchFamily="50" charset="-128"/>
              <a:cs typeface="+mn-cs"/>
            </a:rPr>
            <a:t>列の目的と</a:t>
          </a:r>
          <a:r>
            <a:rPr lang="en-US" altLang="ja-JP" sz="1800">
              <a:solidFill>
                <a:schemeClr val="dk1"/>
              </a:solidFill>
              <a:effectLst/>
              <a:latin typeface="Meiryo UI" panose="020B0604030504040204" pitchFamily="50" charset="-128"/>
              <a:ea typeface="Meiryo UI" panose="020B0604030504040204" pitchFamily="50" charset="-128"/>
              <a:cs typeface="+mn-cs"/>
            </a:rPr>
            <a:t>G</a:t>
          </a:r>
          <a:r>
            <a:rPr lang="ja-JP" altLang="ja-JP" sz="1800">
              <a:solidFill>
                <a:schemeClr val="dk1"/>
              </a:solidFill>
              <a:effectLst/>
              <a:latin typeface="Meiryo UI" panose="020B0604030504040204" pitchFamily="50" charset="-128"/>
              <a:ea typeface="Meiryo UI" panose="020B0604030504040204" pitchFamily="50" charset="-128"/>
              <a:cs typeface="+mn-cs"/>
            </a:rPr>
            <a:t>列の要求事項について、順番を入れ替えたほうがよいと思いました。</a:t>
          </a:r>
        </a:p>
        <a:p>
          <a:r>
            <a:rPr lang="ja-JP" altLang="ja-JP" sz="1800">
              <a:solidFill>
                <a:schemeClr val="dk1"/>
              </a:solidFill>
              <a:effectLst/>
              <a:latin typeface="Meiryo UI" panose="020B0604030504040204" pitchFamily="50" charset="-128"/>
              <a:ea typeface="Meiryo UI" panose="020B0604030504040204" pitchFamily="50" charset="-128"/>
              <a:cs typeface="+mn-cs"/>
            </a:rPr>
            <a:t>たしかに「何のために」が重要なのですが、目的が先に来ると唐突な印象があると思い、</a:t>
          </a:r>
        </a:p>
        <a:p>
          <a:r>
            <a:rPr lang="ja-JP" altLang="ja-JP" sz="1800">
              <a:solidFill>
                <a:schemeClr val="dk1"/>
              </a:solidFill>
              <a:effectLst/>
              <a:latin typeface="Meiryo UI" panose="020B0604030504040204" pitchFamily="50" charset="-128"/>
              <a:ea typeface="Meiryo UI" panose="020B0604030504040204" pitchFamily="50" charset="-128"/>
              <a:cs typeface="+mn-cs"/>
            </a:rPr>
            <a:t>要求事項があって、それは「何のために」と読むほうが読み手側としては読みやすいかなと思いました。</a:t>
          </a:r>
          <a:r>
            <a:rPr lang="ja-JP" altLang="en-US" sz="1800">
              <a:solidFill>
                <a:schemeClr val="dk1"/>
              </a:solidFill>
              <a:effectLst/>
              <a:latin typeface="Meiryo UI" panose="020B0604030504040204" pitchFamily="50" charset="-128"/>
              <a:ea typeface="Meiryo UI" panose="020B0604030504040204" pitchFamily="50" charset="-128"/>
              <a:cs typeface="+mn-cs"/>
            </a:rPr>
            <a:t> → </a:t>
          </a:r>
          <a:r>
            <a:rPr lang="ja-JP" altLang="en-US" sz="1800">
              <a:solidFill>
                <a:srgbClr val="FF0000"/>
              </a:solidFill>
              <a:effectLst/>
              <a:latin typeface="Meiryo UI" panose="020B0604030504040204" pitchFamily="50" charset="-128"/>
              <a:ea typeface="Meiryo UI" panose="020B0604030504040204" pitchFamily="50" charset="-128"/>
              <a:cs typeface="+mn-cs"/>
            </a:rPr>
            <a:t>ご指摘ごもっともながら、論理構成上ママとさせください</a:t>
          </a:r>
          <a:endParaRPr lang="ja-JP" altLang="ja-JP" sz="1800">
            <a:solidFill>
              <a:srgbClr val="FF0000"/>
            </a:solidFill>
            <a:effectLst/>
            <a:latin typeface="Meiryo UI" panose="020B0604030504040204" pitchFamily="50" charset="-128"/>
            <a:ea typeface="Meiryo UI" panose="020B0604030504040204" pitchFamily="50" charset="-128"/>
            <a:cs typeface="+mn-cs"/>
          </a:endParaRPr>
        </a:p>
      </xdr:txBody>
    </xdr:sp>
    <xdr:clientData/>
  </xdr:oneCellAnchor>
  <xdr:oneCellAnchor>
    <xdr:from>
      <xdr:col>1</xdr:col>
      <xdr:colOff>0</xdr:colOff>
      <xdr:row>55</xdr:row>
      <xdr:rowOff>0</xdr:rowOff>
    </xdr:from>
    <xdr:ext cx="5261499" cy="1919776"/>
    <xdr:sp macro="" textlink="">
      <xdr:nvSpPr>
        <xdr:cNvPr id="224" name="角丸四角形吹き出し 5" hidden="1">
          <a:extLst>
            <a:ext uri="{FF2B5EF4-FFF2-40B4-BE49-F238E27FC236}">
              <a16:creationId xmlns:a16="http://schemas.microsoft.com/office/drawing/2014/main" id="{2B90B627-C389-43D9-B3F3-5CC2A78928D1}"/>
            </a:ext>
          </a:extLst>
        </xdr:cNvPr>
        <xdr:cNvSpPr/>
      </xdr:nvSpPr>
      <xdr:spPr>
        <a:xfrm>
          <a:off x="85725" y="170211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8056788" cy="4015132"/>
    <xdr:sp macro="" textlink="">
      <xdr:nvSpPr>
        <xdr:cNvPr id="225" name="角丸四角形吹き出し 21" hidden="1">
          <a:extLst>
            <a:ext uri="{FF2B5EF4-FFF2-40B4-BE49-F238E27FC236}">
              <a16:creationId xmlns:a16="http://schemas.microsoft.com/office/drawing/2014/main" id="{09889913-DEBC-4EA1-AC9C-24096036228C}"/>
            </a:ext>
          </a:extLst>
        </xdr:cNvPr>
        <xdr:cNvSpPr/>
      </xdr:nvSpPr>
      <xdr:spPr>
        <a:xfrm>
          <a:off x="85725" y="17021175"/>
          <a:ext cx="8056788" cy="4015132"/>
        </a:xfrm>
        <a:prstGeom prst="wedgeRoundRectCallout">
          <a:avLst>
            <a:gd name="adj1" fmla="val -68413"/>
            <a:gd name="adj2" fmla="val -1261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400">
              <a:solidFill>
                <a:schemeClr val="dk1"/>
              </a:solidFill>
              <a:effectLst/>
              <a:latin typeface="Meiryo UI" panose="020B0604030504040204" pitchFamily="50" charset="-128"/>
              <a:ea typeface="Meiryo UI" panose="020B0604030504040204" pitchFamily="50" charset="-128"/>
              <a:cs typeface="+mn-cs"/>
            </a:rPr>
            <a:t>質問</a:t>
          </a:r>
        </a:p>
        <a:p>
          <a:r>
            <a:rPr lang="ja-JP" altLang="en-US" sz="1400">
              <a:solidFill>
                <a:schemeClr val="dk1"/>
              </a:solidFill>
              <a:effectLst/>
              <a:latin typeface="Meiryo UI" panose="020B0604030504040204" pitchFamily="50" charset="-128"/>
              <a:ea typeface="Meiryo UI" panose="020B0604030504040204" pitchFamily="50" charset="-128"/>
              <a:cs typeface="+mn-cs"/>
            </a:rPr>
            <a:t>達成基準の成熟度レベル差がありますが、これはトライアル版作成当初、情報と機器をあえて分けている理由が、「データ」と「モノ」と異なる分類になっており、それぞれ成熟度を上げる難易度が違うという理由でそれぞれの達成条件を変えているとも解釈できますが、それぞれの達成基準と他社事例の揺らぎについて、以下、解釈があっているか確認させてください</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25</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に定義した管理ルールの順守状況の点検を行っていること。←管理ルールの実践状況の自己審査や第三者監査を求めるような基準となっています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少なくとも自己検証を求めています</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点検の例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管理ルールの遵守状況を確認するチェックリストを作成し、</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 チェックリストにより点検し、不備・違反があれば是正を行っている。</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・・・「何を」が記載されている</a:t>
          </a:r>
        </a:p>
      </xdr:txBody>
    </xdr:sp>
    <xdr:clientData/>
  </xdr:oneCellAnchor>
  <xdr:oneCellAnchor>
    <xdr:from>
      <xdr:col>1</xdr:col>
      <xdr:colOff>0</xdr:colOff>
      <xdr:row>55</xdr:row>
      <xdr:rowOff>0</xdr:rowOff>
    </xdr:from>
    <xdr:ext cx="5261499" cy="1919776"/>
    <xdr:sp macro="" textlink="">
      <xdr:nvSpPr>
        <xdr:cNvPr id="226" name="角丸四角形吹き出し 28" hidden="1">
          <a:extLst>
            <a:ext uri="{FF2B5EF4-FFF2-40B4-BE49-F238E27FC236}">
              <a16:creationId xmlns:a16="http://schemas.microsoft.com/office/drawing/2014/main" id="{F04356A4-4D52-4F4A-9AC9-9B2F1EB20AAC}"/>
            </a:ext>
          </a:extLst>
        </xdr:cNvPr>
        <xdr:cNvSpPr/>
      </xdr:nvSpPr>
      <xdr:spPr>
        <a:xfrm>
          <a:off x="85725" y="170211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227" name="角丸四角形吹き出し 5" hidden="1">
          <a:extLst>
            <a:ext uri="{FF2B5EF4-FFF2-40B4-BE49-F238E27FC236}">
              <a16:creationId xmlns:a16="http://schemas.microsoft.com/office/drawing/2014/main" id="{D2F15897-4936-4D02-83CD-83005BDADFF6}"/>
            </a:ext>
          </a:extLst>
        </xdr:cNvPr>
        <xdr:cNvSpPr/>
      </xdr:nvSpPr>
      <xdr:spPr>
        <a:xfrm>
          <a:off x="85725" y="170211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228" name="角丸四角形吹き出し 28" hidden="1">
          <a:extLst>
            <a:ext uri="{FF2B5EF4-FFF2-40B4-BE49-F238E27FC236}">
              <a16:creationId xmlns:a16="http://schemas.microsoft.com/office/drawing/2014/main" id="{51CD289F-17DF-415B-813F-ACE47F9915B4}"/>
            </a:ext>
          </a:extLst>
        </xdr:cNvPr>
        <xdr:cNvSpPr/>
      </xdr:nvSpPr>
      <xdr:spPr>
        <a:xfrm>
          <a:off x="85725" y="170211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229" name="角丸四角形吹き出し 46" hidden="1">
          <a:extLst>
            <a:ext uri="{FF2B5EF4-FFF2-40B4-BE49-F238E27FC236}">
              <a16:creationId xmlns:a16="http://schemas.microsoft.com/office/drawing/2014/main" id="{6EBFA7F6-8C7D-4739-B96F-7BA8DAB77991}"/>
            </a:ext>
          </a:extLst>
        </xdr:cNvPr>
        <xdr:cNvSpPr/>
      </xdr:nvSpPr>
      <xdr:spPr>
        <a:xfrm>
          <a:off x="85725" y="170211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230" name="角丸四角形吹き出し 47" hidden="1">
          <a:extLst>
            <a:ext uri="{FF2B5EF4-FFF2-40B4-BE49-F238E27FC236}">
              <a16:creationId xmlns:a16="http://schemas.microsoft.com/office/drawing/2014/main" id="{CB402627-E200-43C6-B670-B89129ACA22C}"/>
            </a:ext>
          </a:extLst>
        </xdr:cNvPr>
        <xdr:cNvSpPr/>
      </xdr:nvSpPr>
      <xdr:spPr>
        <a:xfrm>
          <a:off x="85725" y="170211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231" name="角丸四角形吹き出し 48" hidden="1">
          <a:extLst>
            <a:ext uri="{FF2B5EF4-FFF2-40B4-BE49-F238E27FC236}">
              <a16:creationId xmlns:a16="http://schemas.microsoft.com/office/drawing/2014/main" id="{53C5E3C8-99B4-49C0-9082-44305BD7B7DF}"/>
            </a:ext>
          </a:extLst>
        </xdr:cNvPr>
        <xdr:cNvSpPr/>
      </xdr:nvSpPr>
      <xdr:spPr>
        <a:xfrm>
          <a:off x="85725" y="170211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232" name="角丸四角形吹き出し 49" hidden="1">
          <a:extLst>
            <a:ext uri="{FF2B5EF4-FFF2-40B4-BE49-F238E27FC236}">
              <a16:creationId xmlns:a16="http://schemas.microsoft.com/office/drawing/2014/main" id="{343DA457-334E-483E-8F0A-D723878DAD37}"/>
            </a:ext>
          </a:extLst>
        </xdr:cNvPr>
        <xdr:cNvSpPr/>
      </xdr:nvSpPr>
      <xdr:spPr>
        <a:xfrm>
          <a:off x="85725" y="170211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233" name="角丸四角形吹き出し 5" hidden="1">
          <a:extLst>
            <a:ext uri="{FF2B5EF4-FFF2-40B4-BE49-F238E27FC236}">
              <a16:creationId xmlns:a16="http://schemas.microsoft.com/office/drawing/2014/main" id="{9EF9ED2E-5052-4D45-813C-1B15CE012C22}"/>
            </a:ext>
          </a:extLst>
        </xdr:cNvPr>
        <xdr:cNvSpPr/>
      </xdr:nvSpPr>
      <xdr:spPr>
        <a:xfrm>
          <a:off x="85725" y="170211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234" name="角丸四角形吹き出し 28" hidden="1">
          <a:extLst>
            <a:ext uri="{FF2B5EF4-FFF2-40B4-BE49-F238E27FC236}">
              <a16:creationId xmlns:a16="http://schemas.microsoft.com/office/drawing/2014/main" id="{A5770B5E-5039-4447-8F94-A3EF707287C5}"/>
            </a:ext>
          </a:extLst>
        </xdr:cNvPr>
        <xdr:cNvSpPr/>
      </xdr:nvSpPr>
      <xdr:spPr>
        <a:xfrm>
          <a:off x="85725" y="170211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235" name="角丸四角形吹き出し 5" hidden="1">
          <a:extLst>
            <a:ext uri="{FF2B5EF4-FFF2-40B4-BE49-F238E27FC236}">
              <a16:creationId xmlns:a16="http://schemas.microsoft.com/office/drawing/2014/main" id="{31134F9E-C808-40D8-BE78-183269A29111}"/>
            </a:ext>
          </a:extLst>
        </xdr:cNvPr>
        <xdr:cNvSpPr/>
      </xdr:nvSpPr>
      <xdr:spPr>
        <a:xfrm>
          <a:off x="85725" y="170211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236" name="角丸四角形吹き出し 46" hidden="1">
          <a:extLst>
            <a:ext uri="{FF2B5EF4-FFF2-40B4-BE49-F238E27FC236}">
              <a16:creationId xmlns:a16="http://schemas.microsoft.com/office/drawing/2014/main" id="{4DD74317-7B8C-4DFD-9937-14AC690DC65D}"/>
            </a:ext>
          </a:extLst>
        </xdr:cNvPr>
        <xdr:cNvSpPr/>
      </xdr:nvSpPr>
      <xdr:spPr>
        <a:xfrm>
          <a:off x="85725" y="170211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237" name="角丸四角形吹き出し 47" hidden="1">
          <a:extLst>
            <a:ext uri="{FF2B5EF4-FFF2-40B4-BE49-F238E27FC236}">
              <a16:creationId xmlns:a16="http://schemas.microsoft.com/office/drawing/2014/main" id="{B63286D3-998C-441F-B557-C7FDA86EE7EA}"/>
            </a:ext>
          </a:extLst>
        </xdr:cNvPr>
        <xdr:cNvSpPr/>
      </xdr:nvSpPr>
      <xdr:spPr>
        <a:xfrm>
          <a:off x="85725" y="170211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238" name="角丸四角形吹き出し 48" hidden="1">
          <a:extLst>
            <a:ext uri="{FF2B5EF4-FFF2-40B4-BE49-F238E27FC236}">
              <a16:creationId xmlns:a16="http://schemas.microsoft.com/office/drawing/2014/main" id="{1BC84C66-0411-4D37-8765-37E9502BCEA5}"/>
            </a:ext>
          </a:extLst>
        </xdr:cNvPr>
        <xdr:cNvSpPr/>
      </xdr:nvSpPr>
      <xdr:spPr>
        <a:xfrm>
          <a:off x="85725" y="170211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239" name="角丸四角形吹き出し 49" hidden="1">
          <a:extLst>
            <a:ext uri="{FF2B5EF4-FFF2-40B4-BE49-F238E27FC236}">
              <a16:creationId xmlns:a16="http://schemas.microsoft.com/office/drawing/2014/main" id="{9E1A208D-46C4-476E-A0FB-81B85D35F124}"/>
            </a:ext>
          </a:extLst>
        </xdr:cNvPr>
        <xdr:cNvSpPr/>
      </xdr:nvSpPr>
      <xdr:spPr>
        <a:xfrm>
          <a:off x="85725" y="170211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240" name="角丸四角形吹き出し 5" hidden="1">
          <a:extLst>
            <a:ext uri="{FF2B5EF4-FFF2-40B4-BE49-F238E27FC236}">
              <a16:creationId xmlns:a16="http://schemas.microsoft.com/office/drawing/2014/main" id="{8060D519-50A5-47EC-B170-9B1CAEFA7677}"/>
            </a:ext>
          </a:extLst>
        </xdr:cNvPr>
        <xdr:cNvSpPr/>
      </xdr:nvSpPr>
      <xdr:spPr>
        <a:xfrm>
          <a:off x="85725" y="170211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241" name="角丸四角形吹き出し 28" hidden="1">
          <a:extLst>
            <a:ext uri="{FF2B5EF4-FFF2-40B4-BE49-F238E27FC236}">
              <a16:creationId xmlns:a16="http://schemas.microsoft.com/office/drawing/2014/main" id="{05A2E539-4394-4C7C-8040-C96BBBFFF1BD}"/>
            </a:ext>
          </a:extLst>
        </xdr:cNvPr>
        <xdr:cNvSpPr/>
      </xdr:nvSpPr>
      <xdr:spPr>
        <a:xfrm>
          <a:off x="85725" y="170211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242" name="角丸四角形吹き出し 5" hidden="1">
          <a:extLst>
            <a:ext uri="{FF2B5EF4-FFF2-40B4-BE49-F238E27FC236}">
              <a16:creationId xmlns:a16="http://schemas.microsoft.com/office/drawing/2014/main" id="{E7A668BE-476F-4981-9CEA-21B07FF87D5F}"/>
            </a:ext>
          </a:extLst>
        </xdr:cNvPr>
        <xdr:cNvSpPr/>
      </xdr:nvSpPr>
      <xdr:spPr>
        <a:xfrm>
          <a:off x="85725" y="170211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243" name="角丸四角形吹き出し 28" hidden="1">
          <a:extLst>
            <a:ext uri="{FF2B5EF4-FFF2-40B4-BE49-F238E27FC236}">
              <a16:creationId xmlns:a16="http://schemas.microsoft.com/office/drawing/2014/main" id="{681CA0FE-5AD7-486C-A5E6-C55793703B5C}"/>
            </a:ext>
          </a:extLst>
        </xdr:cNvPr>
        <xdr:cNvSpPr/>
      </xdr:nvSpPr>
      <xdr:spPr>
        <a:xfrm>
          <a:off x="85725" y="170211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244" name="角丸四角形吹き出し 5" hidden="1">
          <a:extLst>
            <a:ext uri="{FF2B5EF4-FFF2-40B4-BE49-F238E27FC236}">
              <a16:creationId xmlns:a16="http://schemas.microsoft.com/office/drawing/2014/main" id="{5617D20A-A5FC-41BE-974D-AFB87AE3BCA4}"/>
            </a:ext>
          </a:extLst>
        </xdr:cNvPr>
        <xdr:cNvSpPr/>
      </xdr:nvSpPr>
      <xdr:spPr>
        <a:xfrm>
          <a:off x="85725" y="170211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245" name="角丸四角形吹き出し 28" hidden="1">
          <a:extLst>
            <a:ext uri="{FF2B5EF4-FFF2-40B4-BE49-F238E27FC236}">
              <a16:creationId xmlns:a16="http://schemas.microsoft.com/office/drawing/2014/main" id="{553842D8-4FBC-4908-80D7-FDD26001B26F}"/>
            </a:ext>
          </a:extLst>
        </xdr:cNvPr>
        <xdr:cNvSpPr/>
      </xdr:nvSpPr>
      <xdr:spPr>
        <a:xfrm>
          <a:off x="85725" y="170211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8056788" cy="4015132"/>
    <xdr:sp macro="" textlink="">
      <xdr:nvSpPr>
        <xdr:cNvPr id="246" name="角丸四角形吹き出し 21" hidden="1">
          <a:extLst>
            <a:ext uri="{FF2B5EF4-FFF2-40B4-BE49-F238E27FC236}">
              <a16:creationId xmlns:a16="http://schemas.microsoft.com/office/drawing/2014/main" id="{9893BFB5-1CAD-4F7B-AF0C-638EDEC1EE62}"/>
            </a:ext>
          </a:extLst>
        </xdr:cNvPr>
        <xdr:cNvSpPr/>
      </xdr:nvSpPr>
      <xdr:spPr>
        <a:xfrm>
          <a:off x="85725" y="17021175"/>
          <a:ext cx="8056788" cy="4015132"/>
        </a:xfrm>
        <a:prstGeom prst="wedgeRoundRectCallout">
          <a:avLst>
            <a:gd name="adj1" fmla="val -68413"/>
            <a:gd name="adj2" fmla="val -1261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400">
              <a:solidFill>
                <a:schemeClr val="dk1"/>
              </a:solidFill>
              <a:effectLst/>
              <a:latin typeface="Meiryo UI" panose="020B0604030504040204" pitchFamily="50" charset="-128"/>
              <a:ea typeface="Meiryo UI" panose="020B0604030504040204" pitchFamily="50" charset="-128"/>
              <a:cs typeface="+mn-cs"/>
            </a:rPr>
            <a:t>質問</a:t>
          </a:r>
        </a:p>
        <a:p>
          <a:r>
            <a:rPr lang="ja-JP" altLang="en-US" sz="1400">
              <a:solidFill>
                <a:schemeClr val="dk1"/>
              </a:solidFill>
              <a:effectLst/>
              <a:latin typeface="Meiryo UI" panose="020B0604030504040204" pitchFamily="50" charset="-128"/>
              <a:ea typeface="Meiryo UI" panose="020B0604030504040204" pitchFamily="50" charset="-128"/>
              <a:cs typeface="+mn-cs"/>
            </a:rPr>
            <a:t>達成基準の成熟度レベル差がありますが、これはトライアル版作成当初、情報と機器をあえて分けている理由が、「データ」と「モノ」と異なる分類になっており、それぞれ成熟度を上げる難易度が違うという理由でそれぞれの達成条件を変えているとも解釈できますが、それぞれの達成基準と他社事例の揺らぎについて、以下、解釈があっているか確認させてください</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25</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に定義した管理ルールの順守状況の点検を行っていること。←管理ルールの実践状況の自己審査や第三者監査を求めるような基準となっています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少なくとも自己検証を求めています</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点検の例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管理ルールの遵守状況を確認するチェックリストを作成し、</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 チェックリストにより点検し、不備・違反があれば是正を行っている。</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・・・「何を」が記載されている</a:t>
          </a:r>
        </a:p>
      </xdr:txBody>
    </xdr:sp>
    <xdr:clientData/>
  </xdr:oneCellAnchor>
  <xdr:oneCellAnchor>
    <xdr:from>
      <xdr:col>1</xdr:col>
      <xdr:colOff>0</xdr:colOff>
      <xdr:row>55</xdr:row>
      <xdr:rowOff>0</xdr:rowOff>
    </xdr:from>
    <xdr:ext cx="5261499" cy="1919776"/>
    <xdr:sp macro="" textlink="">
      <xdr:nvSpPr>
        <xdr:cNvPr id="247" name="角丸四角形吹き出し 5" hidden="1">
          <a:extLst>
            <a:ext uri="{FF2B5EF4-FFF2-40B4-BE49-F238E27FC236}">
              <a16:creationId xmlns:a16="http://schemas.microsoft.com/office/drawing/2014/main" id="{BA9CF043-F52D-4961-9286-372D27CE19B9}"/>
            </a:ext>
          </a:extLst>
        </xdr:cNvPr>
        <xdr:cNvSpPr/>
      </xdr:nvSpPr>
      <xdr:spPr>
        <a:xfrm>
          <a:off x="85725" y="170211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248" name="角丸四角形吹き出し 28" hidden="1">
          <a:extLst>
            <a:ext uri="{FF2B5EF4-FFF2-40B4-BE49-F238E27FC236}">
              <a16:creationId xmlns:a16="http://schemas.microsoft.com/office/drawing/2014/main" id="{53BFD740-FAF9-4D55-AAE6-971242C35207}"/>
            </a:ext>
          </a:extLst>
        </xdr:cNvPr>
        <xdr:cNvSpPr/>
      </xdr:nvSpPr>
      <xdr:spPr>
        <a:xfrm>
          <a:off x="85725" y="170211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0</xdr:col>
      <xdr:colOff>0</xdr:colOff>
      <xdr:row>55</xdr:row>
      <xdr:rowOff>0</xdr:rowOff>
    </xdr:from>
    <xdr:ext cx="8056788" cy="4015132"/>
    <xdr:sp macro="" textlink="">
      <xdr:nvSpPr>
        <xdr:cNvPr id="249" name="角丸四角形吹き出し 21" hidden="1">
          <a:extLst>
            <a:ext uri="{FF2B5EF4-FFF2-40B4-BE49-F238E27FC236}">
              <a16:creationId xmlns:a16="http://schemas.microsoft.com/office/drawing/2014/main" id="{5CE3F3D7-ED0E-4D61-BAEC-D1DFADF7320B}"/>
            </a:ext>
          </a:extLst>
        </xdr:cNvPr>
        <xdr:cNvSpPr/>
      </xdr:nvSpPr>
      <xdr:spPr>
        <a:xfrm>
          <a:off x="0" y="17021175"/>
          <a:ext cx="8056788" cy="4015132"/>
        </a:xfrm>
        <a:prstGeom prst="wedgeRoundRectCallout">
          <a:avLst>
            <a:gd name="adj1" fmla="val -68413"/>
            <a:gd name="adj2" fmla="val -1261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400">
              <a:solidFill>
                <a:schemeClr val="dk1"/>
              </a:solidFill>
              <a:effectLst/>
              <a:latin typeface="Meiryo UI" panose="020B0604030504040204" pitchFamily="50" charset="-128"/>
              <a:ea typeface="Meiryo UI" panose="020B0604030504040204" pitchFamily="50" charset="-128"/>
              <a:cs typeface="+mn-cs"/>
            </a:rPr>
            <a:t>質問</a:t>
          </a:r>
        </a:p>
        <a:p>
          <a:r>
            <a:rPr lang="ja-JP" altLang="en-US" sz="1400">
              <a:solidFill>
                <a:schemeClr val="dk1"/>
              </a:solidFill>
              <a:effectLst/>
              <a:latin typeface="Meiryo UI" panose="020B0604030504040204" pitchFamily="50" charset="-128"/>
              <a:ea typeface="Meiryo UI" panose="020B0604030504040204" pitchFamily="50" charset="-128"/>
              <a:cs typeface="+mn-cs"/>
            </a:rPr>
            <a:t>達成基準の成熟度レベル差がありますが、これはトライアル版作成当初、情報と機器をあえて分けている理由が、「データ」と「モノ」と異なる分類になっており、それぞれ成熟度を上げる難易度が違うという理由でそれぞれの達成条件を変えているとも解釈できますが、それぞれの達成基準と他社事例の揺らぎについて、以下、解釈があっているか確認させてください</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25</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に定義した管理ルールの順守状況の点検を行っていること。←管理ルールの実践状況の自己審査や第三者監査を求めるような基準となっています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少なくとも自己検証を求めています</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点検の例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管理ルールの遵守状況を確認するチェックリストを作成し、</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 チェックリストにより点検し、不備・違反があれば是正を行っている。</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・・・「何を」が記載されている</a:t>
          </a:r>
        </a:p>
      </xdr:txBody>
    </xdr:sp>
    <xdr:clientData/>
  </xdr:oneCellAnchor>
  <xdr:oneCellAnchor>
    <xdr:from>
      <xdr:col>1</xdr:col>
      <xdr:colOff>0</xdr:colOff>
      <xdr:row>55</xdr:row>
      <xdr:rowOff>0</xdr:rowOff>
    </xdr:from>
    <xdr:ext cx="5261499" cy="1919776"/>
    <xdr:sp macro="" textlink="">
      <xdr:nvSpPr>
        <xdr:cNvPr id="250" name="角丸四角形吹き出し 46" hidden="1">
          <a:extLst>
            <a:ext uri="{FF2B5EF4-FFF2-40B4-BE49-F238E27FC236}">
              <a16:creationId xmlns:a16="http://schemas.microsoft.com/office/drawing/2014/main" id="{A316896F-345C-48E3-8A6C-7A2B900C5F7E}"/>
            </a:ext>
          </a:extLst>
        </xdr:cNvPr>
        <xdr:cNvSpPr/>
      </xdr:nvSpPr>
      <xdr:spPr>
        <a:xfrm>
          <a:off x="85725" y="170211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251" name="角丸四角形吹き出し 47" hidden="1">
          <a:extLst>
            <a:ext uri="{FF2B5EF4-FFF2-40B4-BE49-F238E27FC236}">
              <a16:creationId xmlns:a16="http://schemas.microsoft.com/office/drawing/2014/main" id="{C51F6752-D124-40DF-97AE-5A56BAA400C7}"/>
            </a:ext>
          </a:extLst>
        </xdr:cNvPr>
        <xdr:cNvSpPr/>
      </xdr:nvSpPr>
      <xdr:spPr>
        <a:xfrm>
          <a:off x="85725" y="170211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252" name="角丸四角形吹き出し 48" hidden="1">
          <a:extLst>
            <a:ext uri="{FF2B5EF4-FFF2-40B4-BE49-F238E27FC236}">
              <a16:creationId xmlns:a16="http://schemas.microsoft.com/office/drawing/2014/main" id="{06D779E6-6A74-4D3C-8997-E60E36B68B57}"/>
            </a:ext>
          </a:extLst>
        </xdr:cNvPr>
        <xdr:cNvSpPr/>
      </xdr:nvSpPr>
      <xdr:spPr>
        <a:xfrm>
          <a:off x="85725" y="170211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253" name="角丸四角形吹き出し 49" hidden="1">
          <a:extLst>
            <a:ext uri="{FF2B5EF4-FFF2-40B4-BE49-F238E27FC236}">
              <a16:creationId xmlns:a16="http://schemas.microsoft.com/office/drawing/2014/main" id="{F42E3E7E-9852-4F60-A0A4-2226AAF02891}"/>
            </a:ext>
          </a:extLst>
        </xdr:cNvPr>
        <xdr:cNvSpPr/>
      </xdr:nvSpPr>
      <xdr:spPr>
        <a:xfrm>
          <a:off x="85725" y="170211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0</xdr:col>
      <xdr:colOff>0</xdr:colOff>
      <xdr:row>55</xdr:row>
      <xdr:rowOff>0</xdr:rowOff>
    </xdr:from>
    <xdr:ext cx="8056788" cy="4015132"/>
    <xdr:sp macro="" textlink="">
      <xdr:nvSpPr>
        <xdr:cNvPr id="254" name="角丸四角形吹き出し 21" hidden="1">
          <a:extLst>
            <a:ext uri="{FF2B5EF4-FFF2-40B4-BE49-F238E27FC236}">
              <a16:creationId xmlns:a16="http://schemas.microsoft.com/office/drawing/2014/main" id="{D3052029-1C9D-494C-ABE6-B9ABCD219EE4}"/>
            </a:ext>
          </a:extLst>
        </xdr:cNvPr>
        <xdr:cNvSpPr/>
      </xdr:nvSpPr>
      <xdr:spPr>
        <a:xfrm>
          <a:off x="0" y="17021175"/>
          <a:ext cx="8056788" cy="4015132"/>
        </a:xfrm>
        <a:prstGeom prst="wedgeRoundRectCallout">
          <a:avLst>
            <a:gd name="adj1" fmla="val -68413"/>
            <a:gd name="adj2" fmla="val -1261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400">
              <a:solidFill>
                <a:schemeClr val="dk1"/>
              </a:solidFill>
              <a:effectLst/>
              <a:latin typeface="Meiryo UI" panose="020B0604030504040204" pitchFamily="50" charset="-128"/>
              <a:ea typeface="Meiryo UI" panose="020B0604030504040204" pitchFamily="50" charset="-128"/>
              <a:cs typeface="+mn-cs"/>
            </a:rPr>
            <a:t>質問</a:t>
          </a:r>
        </a:p>
        <a:p>
          <a:r>
            <a:rPr lang="ja-JP" altLang="en-US" sz="1400">
              <a:solidFill>
                <a:schemeClr val="dk1"/>
              </a:solidFill>
              <a:effectLst/>
              <a:latin typeface="Meiryo UI" panose="020B0604030504040204" pitchFamily="50" charset="-128"/>
              <a:ea typeface="Meiryo UI" panose="020B0604030504040204" pitchFamily="50" charset="-128"/>
              <a:cs typeface="+mn-cs"/>
            </a:rPr>
            <a:t>達成基準の成熟度レベル差がありますが、これはトライアル版作成当初、情報と機器をあえて分けている理由が、「データ」と「モノ」と異なる分類になっており、それぞれ成熟度を上げる難易度が違うという理由でそれぞれの達成条件を変えているとも解釈できますが、それぞれの達成基準と他社事例の揺らぎについて、以下、解釈があっているか確認させてください</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25</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に定義した管理ルールの順守状況の点検を行っていること。←管理ルールの実践状況の自己審査や第三者監査を求めるような基準となっています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少なくとも自己検証を求めています</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点検の例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管理ルールの遵守状況を確認するチェックリストを作成し、</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 チェックリストにより点検し、不備・違反があれば是正を行っている。</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・・・「何を」が記載されている</a:t>
          </a:r>
        </a:p>
      </xdr:txBody>
    </xdr:sp>
    <xdr:clientData/>
  </xdr:oneCellAnchor>
  <xdr:oneCellAnchor>
    <xdr:from>
      <xdr:col>1</xdr:col>
      <xdr:colOff>0</xdr:colOff>
      <xdr:row>55</xdr:row>
      <xdr:rowOff>0</xdr:rowOff>
    </xdr:from>
    <xdr:ext cx="5261499" cy="1919776"/>
    <xdr:sp macro="" textlink="">
      <xdr:nvSpPr>
        <xdr:cNvPr id="255" name="角丸四角形吹き出し 5" hidden="1">
          <a:extLst>
            <a:ext uri="{FF2B5EF4-FFF2-40B4-BE49-F238E27FC236}">
              <a16:creationId xmlns:a16="http://schemas.microsoft.com/office/drawing/2014/main" id="{733392CC-246C-4BEB-AA46-3A0C45C8FC48}"/>
            </a:ext>
          </a:extLst>
        </xdr:cNvPr>
        <xdr:cNvSpPr/>
      </xdr:nvSpPr>
      <xdr:spPr>
        <a:xfrm>
          <a:off x="85725" y="170211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256" name="角丸四角形吹き出し 28" hidden="1">
          <a:extLst>
            <a:ext uri="{FF2B5EF4-FFF2-40B4-BE49-F238E27FC236}">
              <a16:creationId xmlns:a16="http://schemas.microsoft.com/office/drawing/2014/main" id="{349DABB7-8205-482F-BF9B-9E365A0DA86A}"/>
            </a:ext>
          </a:extLst>
        </xdr:cNvPr>
        <xdr:cNvSpPr/>
      </xdr:nvSpPr>
      <xdr:spPr>
        <a:xfrm>
          <a:off x="85725" y="170211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257" name="角丸四角形吹き出し 5" hidden="1">
          <a:extLst>
            <a:ext uri="{FF2B5EF4-FFF2-40B4-BE49-F238E27FC236}">
              <a16:creationId xmlns:a16="http://schemas.microsoft.com/office/drawing/2014/main" id="{7522D1F1-43C3-4C6D-AD90-815110AA6653}"/>
            </a:ext>
          </a:extLst>
        </xdr:cNvPr>
        <xdr:cNvSpPr/>
      </xdr:nvSpPr>
      <xdr:spPr>
        <a:xfrm>
          <a:off x="85725" y="170211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258" name="角丸四角形吹き出し 28" hidden="1">
          <a:extLst>
            <a:ext uri="{FF2B5EF4-FFF2-40B4-BE49-F238E27FC236}">
              <a16:creationId xmlns:a16="http://schemas.microsoft.com/office/drawing/2014/main" id="{4C61AFA9-5E15-4E07-953E-D488CCF33A26}"/>
            </a:ext>
          </a:extLst>
        </xdr:cNvPr>
        <xdr:cNvSpPr/>
      </xdr:nvSpPr>
      <xdr:spPr>
        <a:xfrm>
          <a:off x="85725" y="170211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259" name="角丸四角形吹き出し 46" hidden="1">
          <a:extLst>
            <a:ext uri="{FF2B5EF4-FFF2-40B4-BE49-F238E27FC236}">
              <a16:creationId xmlns:a16="http://schemas.microsoft.com/office/drawing/2014/main" id="{D07D706A-EF0F-471D-9BFE-91426CB56523}"/>
            </a:ext>
          </a:extLst>
        </xdr:cNvPr>
        <xdr:cNvSpPr/>
      </xdr:nvSpPr>
      <xdr:spPr>
        <a:xfrm>
          <a:off x="85725" y="170211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260" name="角丸四角形吹き出し 47" hidden="1">
          <a:extLst>
            <a:ext uri="{FF2B5EF4-FFF2-40B4-BE49-F238E27FC236}">
              <a16:creationId xmlns:a16="http://schemas.microsoft.com/office/drawing/2014/main" id="{47B0A38E-C2C6-40BE-8206-D454DA9C6092}"/>
            </a:ext>
          </a:extLst>
        </xdr:cNvPr>
        <xdr:cNvSpPr/>
      </xdr:nvSpPr>
      <xdr:spPr>
        <a:xfrm>
          <a:off x="85725" y="170211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261" name="角丸四角形吹き出し 48" hidden="1">
          <a:extLst>
            <a:ext uri="{FF2B5EF4-FFF2-40B4-BE49-F238E27FC236}">
              <a16:creationId xmlns:a16="http://schemas.microsoft.com/office/drawing/2014/main" id="{B9BE2E22-ECE2-4FDD-9F8B-52D338514C51}"/>
            </a:ext>
          </a:extLst>
        </xdr:cNvPr>
        <xdr:cNvSpPr/>
      </xdr:nvSpPr>
      <xdr:spPr>
        <a:xfrm>
          <a:off x="85725" y="170211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262" name="角丸四角形吹き出し 49" hidden="1">
          <a:extLst>
            <a:ext uri="{FF2B5EF4-FFF2-40B4-BE49-F238E27FC236}">
              <a16:creationId xmlns:a16="http://schemas.microsoft.com/office/drawing/2014/main" id="{1A1D92BB-0F1D-4E3A-BACD-62A8F9B15702}"/>
            </a:ext>
          </a:extLst>
        </xdr:cNvPr>
        <xdr:cNvSpPr/>
      </xdr:nvSpPr>
      <xdr:spPr>
        <a:xfrm>
          <a:off x="85725" y="170211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263" name="角丸四角形吹き出し 5" hidden="1">
          <a:extLst>
            <a:ext uri="{FF2B5EF4-FFF2-40B4-BE49-F238E27FC236}">
              <a16:creationId xmlns:a16="http://schemas.microsoft.com/office/drawing/2014/main" id="{191D12F2-8157-4F16-8D0F-11CF7C3A555C}"/>
            </a:ext>
          </a:extLst>
        </xdr:cNvPr>
        <xdr:cNvSpPr/>
      </xdr:nvSpPr>
      <xdr:spPr>
        <a:xfrm>
          <a:off x="85725" y="170211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264" name="角丸四角形吹き出し 28" hidden="1">
          <a:extLst>
            <a:ext uri="{FF2B5EF4-FFF2-40B4-BE49-F238E27FC236}">
              <a16:creationId xmlns:a16="http://schemas.microsoft.com/office/drawing/2014/main" id="{90B680B7-C494-4AAA-8155-E776C495B864}"/>
            </a:ext>
          </a:extLst>
        </xdr:cNvPr>
        <xdr:cNvSpPr/>
      </xdr:nvSpPr>
      <xdr:spPr>
        <a:xfrm>
          <a:off x="85725" y="170211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265" name="角丸四角形吹き出し 5" hidden="1">
          <a:extLst>
            <a:ext uri="{FF2B5EF4-FFF2-40B4-BE49-F238E27FC236}">
              <a16:creationId xmlns:a16="http://schemas.microsoft.com/office/drawing/2014/main" id="{542FF390-225E-4210-BBA7-DD04776C586B}"/>
            </a:ext>
          </a:extLst>
        </xdr:cNvPr>
        <xdr:cNvSpPr/>
      </xdr:nvSpPr>
      <xdr:spPr>
        <a:xfrm>
          <a:off x="85725" y="170211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266" name="角丸四角形吹き出し 28" hidden="1">
          <a:extLst>
            <a:ext uri="{FF2B5EF4-FFF2-40B4-BE49-F238E27FC236}">
              <a16:creationId xmlns:a16="http://schemas.microsoft.com/office/drawing/2014/main" id="{FAB8FF8E-6D5B-4AE4-A72D-1D80D54B3ACF}"/>
            </a:ext>
          </a:extLst>
        </xdr:cNvPr>
        <xdr:cNvSpPr/>
      </xdr:nvSpPr>
      <xdr:spPr>
        <a:xfrm>
          <a:off x="85725" y="170211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267" name="角丸四角形吹き出し 46" hidden="1">
          <a:extLst>
            <a:ext uri="{FF2B5EF4-FFF2-40B4-BE49-F238E27FC236}">
              <a16:creationId xmlns:a16="http://schemas.microsoft.com/office/drawing/2014/main" id="{93596970-0263-43C6-8A61-FA93D9BD5A6E}"/>
            </a:ext>
          </a:extLst>
        </xdr:cNvPr>
        <xdr:cNvSpPr/>
      </xdr:nvSpPr>
      <xdr:spPr>
        <a:xfrm>
          <a:off x="85725" y="170211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268" name="角丸四角形吹き出し 47" hidden="1">
          <a:extLst>
            <a:ext uri="{FF2B5EF4-FFF2-40B4-BE49-F238E27FC236}">
              <a16:creationId xmlns:a16="http://schemas.microsoft.com/office/drawing/2014/main" id="{D4E367C3-2D64-4D58-AB0C-EB8D7DF4D715}"/>
            </a:ext>
          </a:extLst>
        </xdr:cNvPr>
        <xdr:cNvSpPr/>
      </xdr:nvSpPr>
      <xdr:spPr>
        <a:xfrm>
          <a:off x="85725" y="170211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269" name="角丸四角形吹き出し 48" hidden="1">
          <a:extLst>
            <a:ext uri="{FF2B5EF4-FFF2-40B4-BE49-F238E27FC236}">
              <a16:creationId xmlns:a16="http://schemas.microsoft.com/office/drawing/2014/main" id="{F9BA9511-4A2E-430D-BCF1-FC8AEC81BA7D}"/>
            </a:ext>
          </a:extLst>
        </xdr:cNvPr>
        <xdr:cNvSpPr/>
      </xdr:nvSpPr>
      <xdr:spPr>
        <a:xfrm>
          <a:off x="85725" y="170211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270" name="角丸四角形吹き出し 49" hidden="1">
          <a:extLst>
            <a:ext uri="{FF2B5EF4-FFF2-40B4-BE49-F238E27FC236}">
              <a16:creationId xmlns:a16="http://schemas.microsoft.com/office/drawing/2014/main" id="{F8B1DA12-208A-4B28-833E-4378501AC2DF}"/>
            </a:ext>
          </a:extLst>
        </xdr:cNvPr>
        <xdr:cNvSpPr/>
      </xdr:nvSpPr>
      <xdr:spPr>
        <a:xfrm>
          <a:off x="85725" y="170211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2790372" cy="1908470"/>
    <xdr:sp macro="" textlink="">
      <xdr:nvSpPr>
        <xdr:cNvPr id="271" name="角丸四角形吹き出し 4" hidden="1">
          <a:extLst>
            <a:ext uri="{FF2B5EF4-FFF2-40B4-BE49-F238E27FC236}">
              <a16:creationId xmlns:a16="http://schemas.microsoft.com/office/drawing/2014/main" id="{4B7AD314-777F-4432-85C1-D83FF416992D}"/>
            </a:ext>
          </a:extLst>
        </xdr:cNvPr>
        <xdr:cNvSpPr/>
      </xdr:nvSpPr>
      <xdr:spPr>
        <a:xfrm>
          <a:off x="85725" y="17021175"/>
          <a:ext cx="2790372" cy="1908470"/>
        </a:xfrm>
        <a:prstGeom prst="wedgeRoundRectCallout">
          <a:avLst>
            <a:gd name="adj1" fmla="val 12371"/>
            <a:gd name="adj2" fmla="val 63169"/>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lIns="36000" tIns="36000" rIns="36000" bIns="36000" rtlCol="0" anchor="t">
          <a:noAutofit/>
        </a:bodyPr>
        <a:lstStyle/>
        <a:p>
          <a:pPr algn="l">
            <a:lnSpc>
              <a:spcPts val="1700"/>
            </a:lnSpc>
          </a:pPr>
          <a:r>
            <a:rPr kumimoji="1" lang="ja-JP" altLang="en-US" sz="1600">
              <a:latin typeface="Meiryo UI" panose="020B0604030504040204" pitchFamily="50" charset="-128"/>
              <a:ea typeface="Meiryo UI" panose="020B0604030504040204" pitchFamily="50" charset="-128"/>
            </a:rPr>
            <a:t>以降にそれぞれのルールの策定が登場する為、</a:t>
          </a:r>
          <a:r>
            <a:rPr kumimoji="1" lang="ja-JP" altLang="ja-JP" sz="1100">
              <a:solidFill>
                <a:schemeClr val="dk1"/>
              </a:solidFill>
              <a:effectLst/>
              <a:latin typeface="+mn-lt"/>
              <a:ea typeface="+mn-ea"/>
              <a:cs typeface="+mn-cs"/>
            </a:rPr>
            <a:t>”</a:t>
          </a:r>
          <a:r>
            <a:rPr kumimoji="1" lang="ja-JP" altLang="en-US" sz="1600">
              <a:latin typeface="Meiryo UI" panose="020B0604030504040204" pitchFamily="50" charset="-128"/>
              <a:ea typeface="Meiryo UI" panose="020B0604030504040204" pitchFamily="50" charset="-128"/>
            </a:rPr>
            <a:t>ルール”というラベルは不要とし、守秘義務というラベルとし、達成条件３のみとしてはいかがでしょうか</a:t>
          </a:r>
          <a:endParaRPr kumimoji="1" lang="en-US" altLang="ja-JP" sz="1600">
            <a:latin typeface="Meiryo UI" panose="020B0604030504040204" pitchFamily="50" charset="-128"/>
            <a:ea typeface="Meiryo UI" panose="020B0604030504040204" pitchFamily="50" charset="-128"/>
          </a:endParaRPr>
        </a:p>
        <a:p>
          <a:pPr algn="l">
            <a:lnSpc>
              <a:spcPts val="1700"/>
            </a:lnSpc>
          </a:pPr>
          <a:endParaRPr kumimoji="1" lang="en-US" altLang="ja-JP" sz="1600">
            <a:latin typeface="Meiryo UI" panose="020B0604030504040204" pitchFamily="50" charset="-128"/>
            <a:ea typeface="Meiryo UI" panose="020B0604030504040204" pitchFamily="50" charset="-128"/>
          </a:endParaRPr>
        </a:p>
        <a:p>
          <a:pPr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rPr>
            <a:t>→機密情報を扱うルール としました</a:t>
          </a:r>
          <a:endParaRPr kumimoji="1" lang="en-US" altLang="ja-JP" sz="1600">
            <a:solidFill>
              <a:srgbClr val="FF0000"/>
            </a:solidFill>
            <a:latin typeface="Meiryo UI" panose="020B0604030504040204" pitchFamily="50" charset="-128"/>
            <a:ea typeface="Meiryo UI" panose="020B0604030504040204" pitchFamily="50" charset="-128"/>
          </a:endParaRPr>
        </a:p>
      </xdr:txBody>
    </xdr:sp>
    <xdr:clientData/>
  </xdr:oneCellAnchor>
  <xdr:oneCellAnchor>
    <xdr:from>
      <xdr:col>1</xdr:col>
      <xdr:colOff>0</xdr:colOff>
      <xdr:row>55</xdr:row>
      <xdr:rowOff>0</xdr:rowOff>
    </xdr:from>
    <xdr:ext cx="7889875" cy="1767140"/>
    <xdr:sp macro="" textlink="">
      <xdr:nvSpPr>
        <xdr:cNvPr id="272" name="角丸四角形吹き出し 20" hidden="1">
          <a:extLst>
            <a:ext uri="{FF2B5EF4-FFF2-40B4-BE49-F238E27FC236}">
              <a16:creationId xmlns:a16="http://schemas.microsoft.com/office/drawing/2014/main" id="{70EBF05C-F809-4E81-B6D6-2EA2164E1B8C}"/>
            </a:ext>
          </a:extLst>
        </xdr:cNvPr>
        <xdr:cNvSpPr/>
      </xdr:nvSpPr>
      <xdr:spPr>
        <a:xfrm>
          <a:off x="85725" y="17021175"/>
          <a:ext cx="7889875" cy="1767140"/>
        </a:xfrm>
        <a:prstGeom prst="wedgeRoundRectCallout">
          <a:avLst>
            <a:gd name="adj1" fmla="val 17459"/>
            <a:gd name="adj2" fmla="val -94750"/>
            <a:gd name="adj3" fmla="val 16667"/>
          </a:avLst>
        </a:prstGeom>
        <a:solidFill>
          <a:schemeClr val="accent6">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en-US" altLang="ja-JP" sz="1800">
              <a:solidFill>
                <a:schemeClr val="dk1"/>
              </a:solidFill>
              <a:effectLst/>
              <a:latin typeface="Meiryo UI" panose="020B0604030504040204" pitchFamily="50" charset="-128"/>
              <a:ea typeface="Meiryo UI" panose="020B0604030504040204" pitchFamily="50" charset="-128"/>
              <a:cs typeface="+mn-cs"/>
            </a:rPr>
            <a:t>F</a:t>
          </a:r>
          <a:r>
            <a:rPr lang="ja-JP" altLang="ja-JP" sz="1800">
              <a:solidFill>
                <a:schemeClr val="dk1"/>
              </a:solidFill>
              <a:effectLst/>
              <a:latin typeface="Meiryo UI" panose="020B0604030504040204" pitchFamily="50" charset="-128"/>
              <a:ea typeface="Meiryo UI" panose="020B0604030504040204" pitchFamily="50" charset="-128"/>
              <a:cs typeface="+mn-cs"/>
            </a:rPr>
            <a:t>列の目的と</a:t>
          </a:r>
          <a:r>
            <a:rPr lang="en-US" altLang="ja-JP" sz="1800">
              <a:solidFill>
                <a:schemeClr val="dk1"/>
              </a:solidFill>
              <a:effectLst/>
              <a:latin typeface="Meiryo UI" panose="020B0604030504040204" pitchFamily="50" charset="-128"/>
              <a:ea typeface="Meiryo UI" panose="020B0604030504040204" pitchFamily="50" charset="-128"/>
              <a:cs typeface="+mn-cs"/>
            </a:rPr>
            <a:t>G</a:t>
          </a:r>
          <a:r>
            <a:rPr lang="ja-JP" altLang="ja-JP" sz="1800">
              <a:solidFill>
                <a:schemeClr val="dk1"/>
              </a:solidFill>
              <a:effectLst/>
              <a:latin typeface="Meiryo UI" panose="020B0604030504040204" pitchFamily="50" charset="-128"/>
              <a:ea typeface="Meiryo UI" panose="020B0604030504040204" pitchFamily="50" charset="-128"/>
              <a:cs typeface="+mn-cs"/>
            </a:rPr>
            <a:t>列の要求事項について、順番を入れ替えたほうがよいと思いました。</a:t>
          </a:r>
        </a:p>
        <a:p>
          <a:r>
            <a:rPr lang="ja-JP" altLang="ja-JP" sz="1800">
              <a:solidFill>
                <a:schemeClr val="dk1"/>
              </a:solidFill>
              <a:effectLst/>
              <a:latin typeface="Meiryo UI" panose="020B0604030504040204" pitchFamily="50" charset="-128"/>
              <a:ea typeface="Meiryo UI" panose="020B0604030504040204" pitchFamily="50" charset="-128"/>
              <a:cs typeface="+mn-cs"/>
            </a:rPr>
            <a:t>たしかに「何のために」が重要なのですが、目的が先に来ると唐突な印象があると思い、</a:t>
          </a:r>
        </a:p>
        <a:p>
          <a:r>
            <a:rPr lang="ja-JP" altLang="ja-JP" sz="1800">
              <a:solidFill>
                <a:schemeClr val="dk1"/>
              </a:solidFill>
              <a:effectLst/>
              <a:latin typeface="Meiryo UI" panose="020B0604030504040204" pitchFamily="50" charset="-128"/>
              <a:ea typeface="Meiryo UI" panose="020B0604030504040204" pitchFamily="50" charset="-128"/>
              <a:cs typeface="+mn-cs"/>
            </a:rPr>
            <a:t>要求事項があって、それは「何のために」と読むほうが読み手側としては読みやすいかなと思いました。</a:t>
          </a:r>
        </a:p>
      </xdr:txBody>
    </xdr:sp>
    <xdr:clientData/>
  </xdr:oneCellAnchor>
  <xdr:oneCellAnchor>
    <xdr:from>
      <xdr:col>1</xdr:col>
      <xdr:colOff>0</xdr:colOff>
      <xdr:row>55</xdr:row>
      <xdr:rowOff>0</xdr:rowOff>
    </xdr:from>
    <xdr:ext cx="7889875" cy="1767140"/>
    <xdr:sp macro="" textlink="">
      <xdr:nvSpPr>
        <xdr:cNvPr id="273" name="角丸四角形吹き出し 24" hidden="1">
          <a:extLst>
            <a:ext uri="{FF2B5EF4-FFF2-40B4-BE49-F238E27FC236}">
              <a16:creationId xmlns:a16="http://schemas.microsoft.com/office/drawing/2014/main" id="{4D06E63C-69C6-440A-A5D2-6C35606F8673}"/>
            </a:ext>
          </a:extLst>
        </xdr:cNvPr>
        <xdr:cNvSpPr/>
      </xdr:nvSpPr>
      <xdr:spPr>
        <a:xfrm>
          <a:off x="85725" y="17021175"/>
          <a:ext cx="7889875" cy="1767140"/>
        </a:xfrm>
        <a:prstGeom prst="wedgeRoundRectCallout">
          <a:avLst>
            <a:gd name="adj1" fmla="val 41000"/>
            <a:gd name="adj2" fmla="val -88462"/>
            <a:gd name="adj3" fmla="val 16667"/>
          </a:avLst>
        </a:prstGeom>
        <a:solidFill>
          <a:schemeClr val="accent6">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en-US" altLang="ja-JP" sz="1800">
              <a:solidFill>
                <a:schemeClr val="dk1"/>
              </a:solidFill>
              <a:effectLst/>
              <a:latin typeface="Meiryo UI" panose="020B0604030504040204" pitchFamily="50" charset="-128"/>
              <a:ea typeface="Meiryo UI" panose="020B0604030504040204" pitchFamily="50" charset="-128"/>
              <a:cs typeface="+mn-cs"/>
            </a:rPr>
            <a:t>F</a:t>
          </a:r>
          <a:r>
            <a:rPr lang="ja-JP" altLang="ja-JP" sz="1800">
              <a:solidFill>
                <a:schemeClr val="dk1"/>
              </a:solidFill>
              <a:effectLst/>
              <a:latin typeface="Meiryo UI" panose="020B0604030504040204" pitchFamily="50" charset="-128"/>
              <a:ea typeface="Meiryo UI" panose="020B0604030504040204" pitchFamily="50" charset="-128"/>
              <a:cs typeface="+mn-cs"/>
            </a:rPr>
            <a:t>列の目的と</a:t>
          </a:r>
          <a:r>
            <a:rPr lang="en-US" altLang="ja-JP" sz="1800">
              <a:solidFill>
                <a:schemeClr val="dk1"/>
              </a:solidFill>
              <a:effectLst/>
              <a:latin typeface="Meiryo UI" panose="020B0604030504040204" pitchFamily="50" charset="-128"/>
              <a:ea typeface="Meiryo UI" panose="020B0604030504040204" pitchFamily="50" charset="-128"/>
              <a:cs typeface="+mn-cs"/>
            </a:rPr>
            <a:t>G</a:t>
          </a:r>
          <a:r>
            <a:rPr lang="ja-JP" altLang="ja-JP" sz="1800">
              <a:solidFill>
                <a:schemeClr val="dk1"/>
              </a:solidFill>
              <a:effectLst/>
              <a:latin typeface="Meiryo UI" panose="020B0604030504040204" pitchFamily="50" charset="-128"/>
              <a:ea typeface="Meiryo UI" panose="020B0604030504040204" pitchFamily="50" charset="-128"/>
              <a:cs typeface="+mn-cs"/>
            </a:rPr>
            <a:t>列の要求事項について、順番を入れ替えたほうがよいと思いました。</a:t>
          </a:r>
        </a:p>
        <a:p>
          <a:r>
            <a:rPr lang="ja-JP" altLang="ja-JP" sz="1800">
              <a:solidFill>
                <a:schemeClr val="dk1"/>
              </a:solidFill>
              <a:effectLst/>
              <a:latin typeface="Meiryo UI" panose="020B0604030504040204" pitchFamily="50" charset="-128"/>
              <a:ea typeface="Meiryo UI" panose="020B0604030504040204" pitchFamily="50" charset="-128"/>
              <a:cs typeface="+mn-cs"/>
            </a:rPr>
            <a:t>たしかに「何のために」が重要なのですが、目的が先に来ると唐突な印象があると思い、</a:t>
          </a:r>
        </a:p>
        <a:p>
          <a:r>
            <a:rPr lang="ja-JP" altLang="ja-JP" sz="1800">
              <a:solidFill>
                <a:schemeClr val="dk1"/>
              </a:solidFill>
              <a:effectLst/>
              <a:latin typeface="Meiryo UI" panose="020B0604030504040204" pitchFamily="50" charset="-128"/>
              <a:ea typeface="Meiryo UI" panose="020B0604030504040204" pitchFamily="50" charset="-128"/>
              <a:cs typeface="+mn-cs"/>
            </a:rPr>
            <a:t>要求事項があって、それは「何のために」と読むほうが読み手側としては読みやすいかなと思いました。</a:t>
          </a:r>
          <a:r>
            <a:rPr lang="ja-JP" altLang="en-US" sz="1800">
              <a:solidFill>
                <a:schemeClr val="dk1"/>
              </a:solidFill>
              <a:effectLst/>
              <a:latin typeface="Meiryo UI" panose="020B0604030504040204" pitchFamily="50" charset="-128"/>
              <a:ea typeface="Meiryo UI" panose="020B0604030504040204" pitchFamily="50" charset="-128"/>
              <a:cs typeface="+mn-cs"/>
            </a:rPr>
            <a:t> → </a:t>
          </a:r>
          <a:r>
            <a:rPr lang="ja-JP" altLang="en-US" sz="1800">
              <a:solidFill>
                <a:srgbClr val="FF0000"/>
              </a:solidFill>
              <a:effectLst/>
              <a:latin typeface="Meiryo UI" panose="020B0604030504040204" pitchFamily="50" charset="-128"/>
              <a:ea typeface="Meiryo UI" panose="020B0604030504040204" pitchFamily="50" charset="-128"/>
              <a:cs typeface="+mn-cs"/>
            </a:rPr>
            <a:t>ご指摘ごもっともながら、論理構成上ママとさせください</a:t>
          </a:r>
          <a:endParaRPr lang="ja-JP" altLang="ja-JP" sz="1800">
            <a:solidFill>
              <a:srgbClr val="FF0000"/>
            </a:solidFill>
            <a:effectLst/>
            <a:latin typeface="Meiryo UI" panose="020B0604030504040204" pitchFamily="50" charset="-128"/>
            <a:ea typeface="Meiryo UI" panose="020B0604030504040204" pitchFamily="50" charset="-128"/>
            <a:cs typeface="+mn-cs"/>
          </a:endParaRPr>
        </a:p>
      </xdr:txBody>
    </xdr:sp>
    <xdr:clientData/>
  </xdr:oneCellAnchor>
  <xdr:oneCellAnchor>
    <xdr:from>
      <xdr:col>1</xdr:col>
      <xdr:colOff>0</xdr:colOff>
      <xdr:row>55</xdr:row>
      <xdr:rowOff>0</xdr:rowOff>
    </xdr:from>
    <xdr:ext cx="5261499" cy="1919776"/>
    <xdr:sp macro="" textlink="">
      <xdr:nvSpPr>
        <xdr:cNvPr id="274" name="角丸四角形吹き出し 5" hidden="1">
          <a:extLst>
            <a:ext uri="{FF2B5EF4-FFF2-40B4-BE49-F238E27FC236}">
              <a16:creationId xmlns:a16="http://schemas.microsoft.com/office/drawing/2014/main" id="{10E88C9D-5E7E-4C58-B1E5-8E8D17A8ED30}"/>
            </a:ext>
          </a:extLst>
        </xdr:cNvPr>
        <xdr:cNvSpPr/>
      </xdr:nvSpPr>
      <xdr:spPr>
        <a:xfrm>
          <a:off x="85725" y="170211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8056788" cy="4015132"/>
    <xdr:sp macro="" textlink="">
      <xdr:nvSpPr>
        <xdr:cNvPr id="275" name="角丸四角形吹き出し 21" hidden="1">
          <a:extLst>
            <a:ext uri="{FF2B5EF4-FFF2-40B4-BE49-F238E27FC236}">
              <a16:creationId xmlns:a16="http://schemas.microsoft.com/office/drawing/2014/main" id="{179407FA-9951-47D6-81BC-8ED0EAE01D7F}"/>
            </a:ext>
          </a:extLst>
        </xdr:cNvPr>
        <xdr:cNvSpPr/>
      </xdr:nvSpPr>
      <xdr:spPr>
        <a:xfrm>
          <a:off x="85725" y="17021175"/>
          <a:ext cx="8056788" cy="4015132"/>
        </a:xfrm>
        <a:prstGeom prst="wedgeRoundRectCallout">
          <a:avLst>
            <a:gd name="adj1" fmla="val -68413"/>
            <a:gd name="adj2" fmla="val -1261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400">
              <a:solidFill>
                <a:schemeClr val="dk1"/>
              </a:solidFill>
              <a:effectLst/>
              <a:latin typeface="Meiryo UI" panose="020B0604030504040204" pitchFamily="50" charset="-128"/>
              <a:ea typeface="Meiryo UI" panose="020B0604030504040204" pitchFamily="50" charset="-128"/>
              <a:cs typeface="+mn-cs"/>
            </a:rPr>
            <a:t>質問</a:t>
          </a:r>
        </a:p>
        <a:p>
          <a:r>
            <a:rPr lang="ja-JP" altLang="en-US" sz="1400">
              <a:solidFill>
                <a:schemeClr val="dk1"/>
              </a:solidFill>
              <a:effectLst/>
              <a:latin typeface="Meiryo UI" panose="020B0604030504040204" pitchFamily="50" charset="-128"/>
              <a:ea typeface="Meiryo UI" panose="020B0604030504040204" pitchFamily="50" charset="-128"/>
              <a:cs typeface="+mn-cs"/>
            </a:rPr>
            <a:t>達成基準の成熟度レベル差がありますが、これはトライアル版作成当初、情報と機器をあえて分けている理由が、「データ」と「モノ」と異なる分類になっており、それぞれ成熟度を上げる難易度が違うという理由でそれぞれの達成条件を変えているとも解釈できますが、それぞれの達成基準と他社事例の揺らぎについて、以下、解釈があっているか確認させてください</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25</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に定義した管理ルールの順守状況の点検を行っていること。←管理ルールの実践状況の自己審査や第三者監査を求めるような基準となっています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少なくとも自己検証を求めています</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点検の例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管理ルールの遵守状況を確認するチェックリストを作成し、</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 チェックリストにより点検し、不備・違反があれば是正を行っている。</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・・・「何を」が記載されている</a:t>
          </a:r>
        </a:p>
      </xdr:txBody>
    </xdr:sp>
    <xdr:clientData/>
  </xdr:oneCellAnchor>
  <xdr:oneCellAnchor>
    <xdr:from>
      <xdr:col>1</xdr:col>
      <xdr:colOff>0</xdr:colOff>
      <xdr:row>55</xdr:row>
      <xdr:rowOff>0</xdr:rowOff>
    </xdr:from>
    <xdr:ext cx="5261499" cy="1919776"/>
    <xdr:sp macro="" textlink="">
      <xdr:nvSpPr>
        <xdr:cNvPr id="276" name="角丸四角形吹き出し 28" hidden="1">
          <a:extLst>
            <a:ext uri="{FF2B5EF4-FFF2-40B4-BE49-F238E27FC236}">
              <a16:creationId xmlns:a16="http://schemas.microsoft.com/office/drawing/2014/main" id="{189C2F4A-631F-4D12-8CA0-6F7C27CFC7A7}"/>
            </a:ext>
          </a:extLst>
        </xdr:cNvPr>
        <xdr:cNvSpPr/>
      </xdr:nvSpPr>
      <xdr:spPr>
        <a:xfrm>
          <a:off x="85725" y="170211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277" name="角丸四角形吹き出し 5" hidden="1">
          <a:extLst>
            <a:ext uri="{FF2B5EF4-FFF2-40B4-BE49-F238E27FC236}">
              <a16:creationId xmlns:a16="http://schemas.microsoft.com/office/drawing/2014/main" id="{D83A5B0F-C20A-4DCB-9103-432CF30B0F16}"/>
            </a:ext>
          </a:extLst>
        </xdr:cNvPr>
        <xdr:cNvSpPr/>
      </xdr:nvSpPr>
      <xdr:spPr>
        <a:xfrm>
          <a:off x="85725" y="170211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278" name="角丸四角形吹き出し 28" hidden="1">
          <a:extLst>
            <a:ext uri="{FF2B5EF4-FFF2-40B4-BE49-F238E27FC236}">
              <a16:creationId xmlns:a16="http://schemas.microsoft.com/office/drawing/2014/main" id="{C5806DD4-BC88-4DC4-A4A7-E5222C3D0456}"/>
            </a:ext>
          </a:extLst>
        </xdr:cNvPr>
        <xdr:cNvSpPr/>
      </xdr:nvSpPr>
      <xdr:spPr>
        <a:xfrm>
          <a:off x="85725" y="170211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279" name="角丸四角形吹き出し 46" hidden="1">
          <a:extLst>
            <a:ext uri="{FF2B5EF4-FFF2-40B4-BE49-F238E27FC236}">
              <a16:creationId xmlns:a16="http://schemas.microsoft.com/office/drawing/2014/main" id="{AC7EC779-2A9F-4860-93CD-164A1E6495BA}"/>
            </a:ext>
          </a:extLst>
        </xdr:cNvPr>
        <xdr:cNvSpPr/>
      </xdr:nvSpPr>
      <xdr:spPr>
        <a:xfrm>
          <a:off x="85725" y="170211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280" name="角丸四角形吹き出し 47" hidden="1">
          <a:extLst>
            <a:ext uri="{FF2B5EF4-FFF2-40B4-BE49-F238E27FC236}">
              <a16:creationId xmlns:a16="http://schemas.microsoft.com/office/drawing/2014/main" id="{825D8154-D86D-420C-98DC-DBAB666C6FDA}"/>
            </a:ext>
          </a:extLst>
        </xdr:cNvPr>
        <xdr:cNvSpPr/>
      </xdr:nvSpPr>
      <xdr:spPr>
        <a:xfrm>
          <a:off x="85725" y="170211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281" name="角丸四角形吹き出し 48" hidden="1">
          <a:extLst>
            <a:ext uri="{FF2B5EF4-FFF2-40B4-BE49-F238E27FC236}">
              <a16:creationId xmlns:a16="http://schemas.microsoft.com/office/drawing/2014/main" id="{D88C4110-CEA9-49FF-B89B-1714099B5F3F}"/>
            </a:ext>
          </a:extLst>
        </xdr:cNvPr>
        <xdr:cNvSpPr/>
      </xdr:nvSpPr>
      <xdr:spPr>
        <a:xfrm>
          <a:off x="85725" y="170211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282" name="角丸四角形吹き出し 49" hidden="1">
          <a:extLst>
            <a:ext uri="{FF2B5EF4-FFF2-40B4-BE49-F238E27FC236}">
              <a16:creationId xmlns:a16="http://schemas.microsoft.com/office/drawing/2014/main" id="{8FD0F4C0-67F8-479E-B85B-7A30AD9A3BEC}"/>
            </a:ext>
          </a:extLst>
        </xdr:cNvPr>
        <xdr:cNvSpPr/>
      </xdr:nvSpPr>
      <xdr:spPr>
        <a:xfrm>
          <a:off x="85725" y="170211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283" name="角丸四角形吹き出し 5" hidden="1">
          <a:extLst>
            <a:ext uri="{FF2B5EF4-FFF2-40B4-BE49-F238E27FC236}">
              <a16:creationId xmlns:a16="http://schemas.microsoft.com/office/drawing/2014/main" id="{A4036BA9-B625-4697-9D4D-8945AFA0D24B}"/>
            </a:ext>
          </a:extLst>
        </xdr:cNvPr>
        <xdr:cNvSpPr/>
      </xdr:nvSpPr>
      <xdr:spPr>
        <a:xfrm>
          <a:off x="85725" y="170211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284" name="角丸四角形吹き出し 28" hidden="1">
          <a:extLst>
            <a:ext uri="{FF2B5EF4-FFF2-40B4-BE49-F238E27FC236}">
              <a16:creationId xmlns:a16="http://schemas.microsoft.com/office/drawing/2014/main" id="{8686DD27-E11B-4D42-85F8-A9FA8054AFCE}"/>
            </a:ext>
          </a:extLst>
        </xdr:cNvPr>
        <xdr:cNvSpPr/>
      </xdr:nvSpPr>
      <xdr:spPr>
        <a:xfrm>
          <a:off x="85725" y="170211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285" name="角丸四角形吹き出し 5" hidden="1">
          <a:extLst>
            <a:ext uri="{FF2B5EF4-FFF2-40B4-BE49-F238E27FC236}">
              <a16:creationId xmlns:a16="http://schemas.microsoft.com/office/drawing/2014/main" id="{C7548A40-507D-4B37-B9FB-4498704A7D63}"/>
            </a:ext>
          </a:extLst>
        </xdr:cNvPr>
        <xdr:cNvSpPr/>
      </xdr:nvSpPr>
      <xdr:spPr>
        <a:xfrm>
          <a:off x="85725" y="170211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286" name="角丸四角形吹き出し 46" hidden="1">
          <a:extLst>
            <a:ext uri="{FF2B5EF4-FFF2-40B4-BE49-F238E27FC236}">
              <a16:creationId xmlns:a16="http://schemas.microsoft.com/office/drawing/2014/main" id="{F4E8B668-6001-401A-A681-3B7724274469}"/>
            </a:ext>
          </a:extLst>
        </xdr:cNvPr>
        <xdr:cNvSpPr/>
      </xdr:nvSpPr>
      <xdr:spPr>
        <a:xfrm>
          <a:off x="85725" y="170211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287" name="角丸四角形吹き出し 47" hidden="1">
          <a:extLst>
            <a:ext uri="{FF2B5EF4-FFF2-40B4-BE49-F238E27FC236}">
              <a16:creationId xmlns:a16="http://schemas.microsoft.com/office/drawing/2014/main" id="{527FDEC0-132A-48C3-818A-C163FFE3643D}"/>
            </a:ext>
          </a:extLst>
        </xdr:cNvPr>
        <xdr:cNvSpPr/>
      </xdr:nvSpPr>
      <xdr:spPr>
        <a:xfrm>
          <a:off x="85725" y="170211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288" name="角丸四角形吹き出し 48" hidden="1">
          <a:extLst>
            <a:ext uri="{FF2B5EF4-FFF2-40B4-BE49-F238E27FC236}">
              <a16:creationId xmlns:a16="http://schemas.microsoft.com/office/drawing/2014/main" id="{0DD5249C-5FC6-4198-BCCD-C5A34D9CC4B3}"/>
            </a:ext>
          </a:extLst>
        </xdr:cNvPr>
        <xdr:cNvSpPr/>
      </xdr:nvSpPr>
      <xdr:spPr>
        <a:xfrm>
          <a:off x="85725" y="170211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289" name="角丸四角形吹き出し 49" hidden="1">
          <a:extLst>
            <a:ext uri="{FF2B5EF4-FFF2-40B4-BE49-F238E27FC236}">
              <a16:creationId xmlns:a16="http://schemas.microsoft.com/office/drawing/2014/main" id="{DE6A5A3A-C5CC-40F1-BE36-003EF099DD02}"/>
            </a:ext>
          </a:extLst>
        </xdr:cNvPr>
        <xdr:cNvSpPr/>
      </xdr:nvSpPr>
      <xdr:spPr>
        <a:xfrm>
          <a:off x="85725" y="170211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290" name="角丸四角形吹き出し 5" hidden="1">
          <a:extLst>
            <a:ext uri="{FF2B5EF4-FFF2-40B4-BE49-F238E27FC236}">
              <a16:creationId xmlns:a16="http://schemas.microsoft.com/office/drawing/2014/main" id="{229A62FE-CFAA-4064-B832-7D10C4E9A6CA}"/>
            </a:ext>
          </a:extLst>
        </xdr:cNvPr>
        <xdr:cNvSpPr/>
      </xdr:nvSpPr>
      <xdr:spPr>
        <a:xfrm>
          <a:off x="85725" y="170211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291" name="角丸四角形吹き出し 28" hidden="1">
          <a:extLst>
            <a:ext uri="{FF2B5EF4-FFF2-40B4-BE49-F238E27FC236}">
              <a16:creationId xmlns:a16="http://schemas.microsoft.com/office/drawing/2014/main" id="{5E8371B2-AE3A-419D-BEB5-19975D447C0B}"/>
            </a:ext>
          </a:extLst>
        </xdr:cNvPr>
        <xdr:cNvSpPr/>
      </xdr:nvSpPr>
      <xdr:spPr>
        <a:xfrm>
          <a:off x="85725" y="170211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292" name="角丸四角形吹き出し 5" hidden="1">
          <a:extLst>
            <a:ext uri="{FF2B5EF4-FFF2-40B4-BE49-F238E27FC236}">
              <a16:creationId xmlns:a16="http://schemas.microsoft.com/office/drawing/2014/main" id="{5CE99758-D001-4832-9EFD-D1E3A636CBA7}"/>
            </a:ext>
          </a:extLst>
        </xdr:cNvPr>
        <xdr:cNvSpPr/>
      </xdr:nvSpPr>
      <xdr:spPr>
        <a:xfrm>
          <a:off x="85725" y="170211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293" name="角丸四角形吹き出し 28" hidden="1">
          <a:extLst>
            <a:ext uri="{FF2B5EF4-FFF2-40B4-BE49-F238E27FC236}">
              <a16:creationId xmlns:a16="http://schemas.microsoft.com/office/drawing/2014/main" id="{49DD9496-C6C8-4377-875E-7ECD18B6D681}"/>
            </a:ext>
          </a:extLst>
        </xdr:cNvPr>
        <xdr:cNvSpPr/>
      </xdr:nvSpPr>
      <xdr:spPr>
        <a:xfrm>
          <a:off x="85725" y="170211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294" name="角丸四角形吹き出し 5" hidden="1">
          <a:extLst>
            <a:ext uri="{FF2B5EF4-FFF2-40B4-BE49-F238E27FC236}">
              <a16:creationId xmlns:a16="http://schemas.microsoft.com/office/drawing/2014/main" id="{D3A2BBCC-81AA-40A3-AA30-3815D527EC13}"/>
            </a:ext>
          </a:extLst>
        </xdr:cNvPr>
        <xdr:cNvSpPr/>
      </xdr:nvSpPr>
      <xdr:spPr>
        <a:xfrm>
          <a:off x="85725" y="170211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295" name="角丸四角形吹き出し 28" hidden="1">
          <a:extLst>
            <a:ext uri="{FF2B5EF4-FFF2-40B4-BE49-F238E27FC236}">
              <a16:creationId xmlns:a16="http://schemas.microsoft.com/office/drawing/2014/main" id="{1618A6FC-437E-45A7-9BB8-E00E093317C6}"/>
            </a:ext>
          </a:extLst>
        </xdr:cNvPr>
        <xdr:cNvSpPr/>
      </xdr:nvSpPr>
      <xdr:spPr>
        <a:xfrm>
          <a:off x="85725" y="170211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8056788" cy="4015132"/>
    <xdr:sp macro="" textlink="">
      <xdr:nvSpPr>
        <xdr:cNvPr id="296" name="角丸四角形吹き出し 21" hidden="1">
          <a:extLst>
            <a:ext uri="{FF2B5EF4-FFF2-40B4-BE49-F238E27FC236}">
              <a16:creationId xmlns:a16="http://schemas.microsoft.com/office/drawing/2014/main" id="{2C17106C-6791-4293-82FE-84D403D3A2BB}"/>
            </a:ext>
          </a:extLst>
        </xdr:cNvPr>
        <xdr:cNvSpPr/>
      </xdr:nvSpPr>
      <xdr:spPr>
        <a:xfrm>
          <a:off x="85725" y="17021175"/>
          <a:ext cx="8056788" cy="4015132"/>
        </a:xfrm>
        <a:prstGeom prst="wedgeRoundRectCallout">
          <a:avLst>
            <a:gd name="adj1" fmla="val -68413"/>
            <a:gd name="adj2" fmla="val -1261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400">
              <a:solidFill>
                <a:schemeClr val="dk1"/>
              </a:solidFill>
              <a:effectLst/>
              <a:latin typeface="Meiryo UI" panose="020B0604030504040204" pitchFamily="50" charset="-128"/>
              <a:ea typeface="Meiryo UI" panose="020B0604030504040204" pitchFamily="50" charset="-128"/>
              <a:cs typeface="+mn-cs"/>
            </a:rPr>
            <a:t>質問</a:t>
          </a:r>
        </a:p>
        <a:p>
          <a:r>
            <a:rPr lang="ja-JP" altLang="en-US" sz="1400">
              <a:solidFill>
                <a:schemeClr val="dk1"/>
              </a:solidFill>
              <a:effectLst/>
              <a:latin typeface="Meiryo UI" panose="020B0604030504040204" pitchFamily="50" charset="-128"/>
              <a:ea typeface="Meiryo UI" panose="020B0604030504040204" pitchFamily="50" charset="-128"/>
              <a:cs typeface="+mn-cs"/>
            </a:rPr>
            <a:t>達成基準の成熟度レベル差がありますが、これはトライアル版作成当初、情報と機器をあえて分けている理由が、「データ」と「モノ」と異なる分類になっており、それぞれ成熟度を上げる難易度が違うという理由でそれぞれの達成条件を変えているとも解釈できますが、それぞれの達成基準と他社事例の揺らぎについて、以下、解釈があっているか確認させてください</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25</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に定義した管理ルールの順守状況の点検を行っていること。←管理ルールの実践状況の自己審査や第三者監査を求めるような基準となっています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少なくとも自己検証を求めています</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点検の例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管理ルールの遵守状況を確認するチェックリストを作成し、</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 チェックリストにより点検し、不備・違反があれば是正を行っている。</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・・・「何を」が記載されている</a:t>
          </a:r>
        </a:p>
      </xdr:txBody>
    </xdr:sp>
    <xdr:clientData/>
  </xdr:oneCellAnchor>
  <xdr:oneCellAnchor>
    <xdr:from>
      <xdr:col>1</xdr:col>
      <xdr:colOff>0</xdr:colOff>
      <xdr:row>55</xdr:row>
      <xdr:rowOff>0</xdr:rowOff>
    </xdr:from>
    <xdr:ext cx="5261499" cy="1919776"/>
    <xdr:sp macro="" textlink="">
      <xdr:nvSpPr>
        <xdr:cNvPr id="297" name="角丸四角形吹き出し 5" hidden="1">
          <a:extLst>
            <a:ext uri="{FF2B5EF4-FFF2-40B4-BE49-F238E27FC236}">
              <a16:creationId xmlns:a16="http://schemas.microsoft.com/office/drawing/2014/main" id="{11FC1391-4EF8-4B89-B0D2-0277598096DE}"/>
            </a:ext>
          </a:extLst>
        </xdr:cNvPr>
        <xdr:cNvSpPr/>
      </xdr:nvSpPr>
      <xdr:spPr>
        <a:xfrm>
          <a:off x="85725" y="170211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298" name="角丸四角形吹き出し 28" hidden="1">
          <a:extLst>
            <a:ext uri="{FF2B5EF4-FFF2-40B4-BE49-F238E27FC236}">
              <a16:creationId xmlns:a16="http://schemas.microsoft.com/office/drawing/2014/main" id="{E6083382-62F5-47E3-B107-D1EE63D5A16B}"/>
            </a:ext>
          </a:extLst>
        </xdr:cNvPr>
        <xdr:cNvSpPr/>
      </xdr:nvSpPr>
      <xdr:spPr>
        <a:xfrm>
          <a:off x="85725" y="170211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0</xdr:col>
      <xdr:colOff>0</xdr:colOff>
      <xdr:row>55</xdr:row>
      <xdr:rowOff>0</xdr:rowOff>
    </xdr:from>
    <xdr:ext cx="8056788" cy="4015132"/>
    <xdr:sp macro="" textlink="">
      <xdr:nvSpPr>
        <xdr:cNvPr id="299" name="角丸四角形吹き出し 21" hidden="1">
          <a:extLst>
            <a:ext uri="{FF2B5EF4-FFF2-40B4-BE49-F238E27FC236}">
              <a16:creationId xmlns:a16="http://schemas.microsoft.com/office/drawing/2014/main" id="{A16699B6-D89E-4F85-96EC-88B2C45B4F43}"/>
            </a:ext>
          </a:extLst>
        </xdr:cNvPr>
        <xdr:cNvSpPr/>
      </xdr:nvSpPr>
      <xdr:spPr>
        <a:xfrm>
          <a:off x="0" y="17021175"/>
          <a:ext cx="8056788" cy="4015132"/>
        </a:xfrm>
        <a:prstGeom prst="wedgeRoundRectCallout">
          <a:avLst>
            <a:gd name="adj1" fmla="val -68413"/>
            <a:gd name="adj2" fmla="val -1261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400">
              <a:solidFill>
                <a:schemeClr val="dk1"/>
              </a:solidFill>
              <a:effectLst/>
              <a:latin typeface="Meiryo UI" panose="020B0604030504040204" pitchFamily="50" charset="-128"/>
              <a:ea typeface="Meiryo UI" panose="020B0604030504040204" pitchFamily="50" charset="-128"/>
              <a:cs typeface="+mn-cs"/>
            </a:rPr>
            <a:t>質問</a:t>
          </a:r>
        </a:p>
        <a:p>
          <a:r>
            <a:rPr lang="ja-JP" altLang="en-US" sz="1400">
              <a:solidFill>
                <a:schemeClr val="dk1"/>
              </a:solidFill>
              <a:effectLst/>
              <a:latin typeface="Meiryo UI" panose="020B0604030504040204" pitchFamily="50" charset="-128"/>
              <a:ea typeface="Meiryo UI" panose="020B0604030504040204" pitchFamily="50" charset="-128"/>
              <a:cs typeface="+mn-cs"/>
            </a:rPr>
            <a:t>達成基準の成熟度レベル差がありますが、これはトライアル版作成当初、情報と機器をあえて分けている理由が、「データ」と「モノ」と異なる分類になっており、それぞれ成熟度を上げる難易度が違うという理由でそれぞれの達成条件を変えているとも解釈できますが、それぞれの達成基準と他社事例の揺らぎについて、以下、解釈があっているか確認させてください</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25</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に定義した管理ルールの順守状況の点検を行っていること。←管理ルールの実践状況の自己審査や第三者監査を求めるような基準となっています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少なくとも自己検証を求めています</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点検の例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管理ルールの遵守状況を確認するチェックリストを作成し、</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 チェックリストにより点検し、不備・違反があれば是正を行っている。</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・・・「何を」が記載されている</a:t>
          </a:r>
        </a:p>
      </xdr:txBody>
    </xdr:sp>
    <xdr:clientData/>
  </xdr:oneCellAnchor>
  <xdr:oneCellAnchor>
    <xdr:from>
      <xdr:col>1</xdr:col>
      <xdr:colOff>0</xdr:colOff>
      <xdr:row>55</xdr:row>
      <xdr:rowOff>0</xdr:rowOff>
    </xdr:from>
    <xdr:ext cx="5261499" cy="1919776"/>
    <xdr:sp macro="" textlink="">
      <xdr:nvSpPr>
        <xdr:cNvPr id="300" name="角丸四角形吹き出し 46" hidden="1">
          <a:extLst>
            <a:ext uri="{FF2B5EF4-FFF2-40B4-BE49-F238E27FC236}">
              <a16:creationId xmlns:a16="http://schemas.microsoft.com/office/drawing/2014/main" id="{DACA98D2-8B38-43D9-BCA8-3A7A2BF82EBD}"/>
            </a:ext>
          </a:extLst>
        </xdr:cNvPr>
        <xdr:cNvSpPr/>
      </xdr:nvSpPr>
      <xdr:spPr>
        <a:xfrm>
          <a:off x="85725" y="170211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301" name="角丸四角形吹き出し 47" hidden="1">
          <a:extLst>
            <a:ext uri="{FF2B5EF4-FFF2-40B4-BE49-F238E27FC236}">
              <a16:creationId xmlns:a16="http://schemas.microsoft.com/office/drawing/2014/main" id="{344730A2-DE9B-4AD3-A44F-C3A4FC7ECEA6}"/>
            </a:ext>
          </a:extLst>
        </xdr:cNvPr>
        <xdr:cNvSpPr/>
      </xdr:nvSpPr>
      <xdr:spPr>
        <a:xfrm>
          <a:off x="85725" y="170211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302" name="角丸四角形吹き出し 48" hidden="1">
          <a:extLst>
            <a:ext uri="{FF2B5EF4-FFF2-40B4-BE49-F238E27FC236}">
              <a16:creationId xmlns:a16="http://schemas.microsoft.com/office/drawing/2014/main" id="{22C0C278-8BB6-4A52-AFCF-97BD7A55678A}"/>
            </a:ext>
          </a:extLst>
        </xdr:cNvPr>
        <xdr:cNvSpPr/>
      </xdr:nvSpPr>
      <xdr:spPr>
        <a:xfrm>
          <a:off x="85725" y="170211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303" name="角丸四角形吹き出し 49" hidden="1">
          <a:extLst>
            <a:ext uri="{FF2B5EF4-FFF2-40B4-BE49-F238E27FC236}">
              <a16:creationId xmlns:a16="http://schemas.microsoft.com/office/drawing/2014/main" id="{5057F039-E700-4A9D-85F7-C027EAB9DFB4}"/>
            </a:ext>
          </a:extLst>
        </xdr:cNvPr>
        <xdr:cNvSpPr/>
      </xdr:nvSpPr>
      <xdr:spPr>
        <a:xfrm>
          <a:off x="85725" y="170211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0</xdr:col>
      <xdr:colOff>0</xdr:colOff>
      <xdr:row>55</xdr:row>
      <xdr:rowOff>0</xdr:rowOff>
    </xdr:from>
    <xdr:ext cx="8056788" cy="4015132"/>
    <xdr:sp macro="" textlink="">
      <xdr:nvSpPr>
        <xdr:cNvPr id="304" name="角丸四角形吹き出し 21" hidden="1">
          <a:extLst>
            <a:ext uri="{FF2B5EF4-FFF2-40B4-BE49-F238E27FC236}">
              <a16:creationId xmlns:a16="http://schemas.microsoft.com/office/drawing/2014/main" id="{FF5CE855-71BC-434C-A27A-B1B582024396}"/>
            </a:ext>
          </a:extLst>
        </xdr:cNvPr>
        <xdr:cNvSpPr/>
      </xdr:nvSpPr>
      <xdr:spPr>
        <a:xfrm>
          <a:off x="0" y="17021175"/>
          <a:ext cx="8056788" cy="4015132"/>
        </a:xfrm>
        <a:prstGeom prst="wedgeRoundRectCallout">
          <a:avLst>
            <a:gd name="adj1" fmla="val -68413"/>
            <a:gd name="adj2" fmla="val -1261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400">
              <a:solidFill>
                <a:schemeClr val="dk1"/>
              </a:solidFill>
              <a:effectLst/>
              <a:latin typeface="Meiryo UI" panose="020B0604030504040204" pitchFamily="50" charset="-128"/>
              <a:ea typeface="Meiryo UI" panose="020B0604030504040204" pitchFamily="50" charset="-128"/>
              <a:cs typeface="+mn-cs"/>
            </a:rPr>
            <a:t>質問</a:t>
          </a:r>
        </a:p>
        <a:p>
          <a:r>
            <a:rPr lang="ja-JP" altLang="en-US" sz="1400">
              <a:solidFill>
                <a:schemeClr val="dk1"/>
              </a:solidFill>
              <a:effectLst/>
              <a:latin typeface="Meiryo UI" panose="020B0604030504040204" pitchFamily="50" charset="-128"/>
              <a:ea typeface="Meiryo UI" panose="020B0604030504040204" pitchFamily="50" charset="-128"/>
              <a:cs typeface="+mn-cs"/>
            </a:rPr>
            <a:t>達成基準の成熟度レベル差がありますが、これはトライアル版作成当初、情報と機器をあえて分けている理由が、「データ」と「モノ」と異なる分類になっており、それぞれ成熟度を上げる難易度が違うという理由でそれぞれの達成条件を変えているとも解釈できますが、それぞれの達成基準と他社事例の揺らぎについて、以下、解釈があっているか確認させてください</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25</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に定義した管理ルールの順守状況の点検を行っていること。←管理ルールの実践状況の自己審査や第三者監査を求めるような基準となっています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少なくとも自己検証を求めています</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点検の例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管理ルールの遵守状況を確認するチェックリストを作成し、</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 チェックリストにより点検し、不備・違反があれば是正を行っている。</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・・・「何を」が記載されている</a:t>
          </a:r>
        </a:p>
      </xdr:txBody>
    </xdr:sp>
    <xdr:clientData/>
  </xdr:oneCellAnchor>
  <xdr:oneCellAnchor>
    <xdr:from>
      <xdr:col>1</xdr:col>
      <xdr:colOff>0</xdr:colOff>
      <xdr:row>55</xdr:row>
      <xdr:rowOff>0</xdr:rowOff>
    </xdr:from>
    <xdr:ext cx="5261499" cy="1919776"/>
    <xdr:sp macro="" textlink="">
      <xdr:nvSpPr>
        <xdr:cNvPr id="305" name="角丸四角形吹き出し 5" hidden="1">
          <a:extLst>
            <a:ext uri="{FF2B5EF4-FFF2-40B4-BE49-F238E27FC236}">
              <a16:creationId xmlns:a16="http://schemas.microsoft.com/office/drawing/2014/main" id="{8762B7A2-F016-44E8-B8E2-DC9B3D73B9FF}"/>
            </a:ext>
          </a:extLst>
        </xdr:cNvPr>
        <xdr:cNvSpPr/>
      </xdr:nvSpPr>
      <xdr:spPr>
        <a:xfrm>
          <a:off x="85725" y="170211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306" name="角丸四角形吹き出し 28" hidden="1">
          <a:extLst>
            <a:ext uri="{FF2B5EF4-FFF2-40B4-BE49-F238E27FC236}">
              <a16:creationId xmlns:a16="http://schemas.microsoft.com/office/drawing/2014/main" id="{30EC0454-2088-446E-9069-77265946DE94}"/>
            </a:ext>
          </a:extLst>
        </xdr:cNvPr>
        <xdr:cNvSpPr/>
      </xdr:nvSpPr>
      <xdr:spPr>
        <a:xfrm>
          <a:off x="85725" y="170211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307" name="角丸四角形吹き出し 5" hidden="1">
          <a:extLst>
            <a:ext uri="{FF2B5EF4-FFF2-40B4-BE49-F238E27FC236}">
              <a16:creationId xmlns:a16="http://schemas.microsoft.com/office/drawing/2014/main" id="{5B49EFEC-4EAF-4B46-9F19-DD3BF86644A6}"/>
            </a:ext>
          </a:extLst>
        </xdr:cNvPr>
        <xdr:cNvSpPr/>
      </xdr:nvSpPr>
      <xdr:spPr>
        <a:xfrm>
          <a:off x="85725" y="170211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308" name="角丸四角形吹き出し 28" hidden="1">
          <a:extLst>
            <a:ext uri="{FF2B5EF4-FFF2-40B4-BE49-F238E27FC236}">
              <a16:creationId xmlns:a16="http://schemas.microsoft.com/office/drawing/2014/main" id="{7B2A0464-37DB-4DAD-A594-706FED669BDF}"/>
            </a:ext>
          </a:extLst>
        </xdr:cNvPr>
        <xdr:cNvSpPr/>
      </xdr:nvSpPr>
      <xdr:spPr>
        <a:xfrm>
          <a:off x="85725" y="170211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309" name="角丸四角形吹き出し 46" hidden="1">
          <a:extLst>
            <a:ext uri="{FF2B5EF4-FFF2-40B4-BE49-F238E27FC236}">
              <a16:creationId xmlns:a16="http://schemas.microsoft.com/office/drawing/2014/main" id="{B1DA57D3-D72A-4370-8843-FFF4A9DFBD3E}"/>
            </a:ext>
          </a:extLst>
        </xdr:cNvPr>
        <xdr:cNvSpPr/>
      </xdr:nvSpPr>
      <xdr:spPr>
        <a:xfrm>
          <a:off x="85725" y="170211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310" name="角丸四角形吹き出し 47" hidden="1">
          <a:extLst>
            <a:ext uri="{FF2B5EF4-FFF2-40B4-BE49-F238E27FC236}">
              <a16:creationId xmlns:a16="http://schemas.microsoft.com/office/drawing/2014/main" id="{2DE5E826-1805-4BCD-A1A5-3D1F5762388F}"/>
            </a:ext>
          </a:extLst>
        </xdr:cNvPr>
        <xdr:cNvSpPr/>
      </xdr:nvSpPr>
      <xdr:spPr>
        <a:xfrm>
          <a:off x="85725" y="170211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311" name="角丸四角形吹き出し 48" hidden="1">
          <a:extLst>
            <a:ext uri="{FF2B5EF4-FFF2-40B4-BE49-F238E27FC236}">
              <a16:creationId xmlns:a16="http://schemas.microsoft.com/office/drawing/2014/main" id="{8EC141B9-E07C-4F55-B2E1-2DF0BC66D6E7}"/>
            </a:ext>
          </a:extLst>
        </xdr:cNvPr>
        <xdr:cNvSpPr/>
      </xdr:nvSpPr>
      <xdr:spPr>
        <a:xfrm>
          <a:off x="85725" y="170211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312" name="角丸四角形吹き出し 49" hidden="1">
          <a:extLst>
            <a:ext uri="{FF2B5EF4-FFF2-40B4-BE49-F238E27FC236}">
              <a16:creationId xmlns:a16="http://schemas.microsoft.com/office/drawing/2014/main" id="{B4A3D5DD-7EB0-4D48-A06A-F39FF541DC4F}"/>
            </a:ext>
          </a:extLst>
        </xdr:cNvPr>
        <xdr:cNvSpPr/>
      </xdr:nvSpPr>
      <xdr:spPr>
        <a:xfrm>
          <a:off x="85725" y="170211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313" name="角丸四角形吹き出し 5" hidden="1">
          <a:extLst>
            <a:ext uri="{FF2B5EF4-FFF2-40B4-BE49-F238E27FC236}">
              <a16:creationId xmlns:a16="http://schemas.microsoft.com/office/drawing/2014/main" id="{CF0E6399-B8BA-4955-9227-767C80052BC1}"/>
            </a:ext>
          </a:extLst>
        </xdr:cNvPr>
        <xdr:cNvSpPr/>
      </xdr:nvSpPr>
      <xdr:spPr>
        <a:xfrm>
          <a:off x="85725" y="170211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314" name="角丸四角形吹き出し 28" hidden="1">
          <a:extLst>
            <a:ext uri="{FF2B5EF4-FFF2-40B4-BE49-F238E27FC236}">
              <a16:creationId xmlns:a16="http://schemas.microsoft.com/office/drawing/2014/main" id="{E7C2C90F-9438-4F46-BA28-C7BB162CACBB}"/>
            </a:ext>
          </a:extLst>
        </xdr:cNvPr>
        <xdr:cNvSpPr/>
      </xdr:nvSpPr>
      <xdr:spPr>
        <a:xfrm>
          <a:off x="85725" y="170211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315" name="角丸四角形吹き出し 5" hidden="1">
          <a:extLst>
            <a:ext uri="{FF2B5EF4-FFF2-40B4-BE49-F238E27FC236}">
              <a16:creationId xmlns:a16="http://schemas.microsoft.com/office/drawing/2014/main" id="{5CA0775E-A46C-41EB-BE48-651175061C9B}"/>
            </a:ext>
          </a:extLst>
        </xdr:cNvPr>
        <xdr:cNvSpPr/>
      </xdr:nvSpPr>
      <xdr:spPr>
        <a:xfrm>
          <a:off x="85725" y="170211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316" name="角丸四角形吹き出し 28" hidden="1">
          <a:extLst>
            <a:ext uri="{FF2B5EF4-FFF2-40B4-BE49-F238E27FC236}">
              <a16:creationId xmlns:a16="http://schemas.microsoft.com/office/drawing/2014/main" id="{1E5BD97D-0AD1-42D1-BA64-225C9DA9EBA8}"/>
            </a:ext>
          </a:extLst>
        </xdr:cNvPr>
        <xdr:cNvSpPr/>
      </xdr:nvSpPr>
      <xdr:spPr>
        <a:xfrm>
          <a:off x="85725" y="170211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317" name="角丸四角形吹き出し 46" hidden="1">
          <a:extLst>
            <a:ext uri="{FF2B5EF4-FFF2-40B4-BE49-F238E27FC236}">
              <a16:creationId xmlns:a16="http://schemas.microsoft.com/office/drawing/2014/main" id="{365FF021-6FE4-4208-8C2B-9F2562E52E02}"/>
            </a:ext>
          </a:extLst>
        </xdr:cNvPr>
        <xdr:cNvSpPr/>
      </xdr:nvSpPr>
      <xdr:spPr>
        <a:xfrm>
          <a:off x="85725" y="170211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318" name="角丸四角形吹き出し 47" hidden="1">
          <a:extLst>
            <a:ext uri="{FF2B5EF4-FFF2-40B4-BE49-F238E27FC236}">
              <a16:creationId xmlns:a16="http://schemas.microsoft.com/office/drawing/2014/main" id="{BE445BE1-9DA2-4BDB-A275-CA8C4E3F0D4D}"/>
            </a:ext>
          </a:extLst>
        </xdr:cNvPr>
        <xdr:cNvSpPr/>
      </xdr:nvSpPr>
      <xdr:spPr>
        <a:xfrm>
          <a:off x="85725" y="170211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319" name="角丸四角形吹き出し 48" hidden="1">
          <a:extLst>
            <a:ext uri="{FF2B5EF4-FFF2-40B4-BE49-F238E27FC236}">
              <a16:creationId xmlns:a16="http://schemas.microsoft.com/office/drawing/2014/main" id="{5FCFDDF7-F903-4011-9612-ECB4D4882761}"/>
            </a:ext>
          </a:extLst>
        </xdr:cNvPr>
        <xdr:cNvSpPr/>
      </xdr:nvSpPr>
      <xdr:spPr>
        <a:xfrm>
          <a:off x="85725" y="170211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55</xdr:row>
      <xdr:rowOff>0</xdr:rowOff>
    </xdr:from>
    <xdr:ext cx="5261499" cy="1919776"/>
    <xdr:sp macro="" textlink="">
      <xdr:nvSpPr>
        <xdr:cNvPr id="320" name="角丸四角形吹き出し 49" hidden="1">
          <a:extLst>
            <a:ext uri="{FF2B5EF4-FFF2-40B4-BE49-F238E27FC236}">
              <a16:creationId xmlns:a16="http://schemas.microsoft.com/office/drawing/2014/main" id="{0FFC0E6A-56E5-4764-82CC-916C097A32A9}"/>
            </a:ext>
          </a:extLst>
        </xdr:cNvPr>
        <xdr:cNvSpPr/>
      </xdr:nvSpPr>
      <xdr:spPr>
        <a:xfrm>
          <a:off x="85725" y="170211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7</xdr:row>
      <xdr:rowOff>0</xdr:rowOff>
    </xdr:from>
    <xdr:ext cx="2790372" cy="1908470"/>
    <xdr:sp macro="" textlink="">
      <xdr:nvSpPr>
        <xdr:cNvPr id="2" name="角丸四角形吹き出し 4" hidden="1">
          <a:extLst>
            <a:ext uri="{FF2B5EF4-FFF2-40B4-BE49-F238E27FC236}">
              <a16:creationId xmlns:a16="http://schemas.microsoft.com/office/drawing/2014/main" id="{0802FE52-722A-4CE4-87CB-BA59369B94BC}"/>
            </a:ext>
          </a:extLst>
        </xdr:cNvPr>
        <xdr:cNvSpPr/>
      </xdr:nvSpPr>
      <xdr:spPr>
        <a:xfrm>
          <a:off x="85725" y="2181225"/>
          <a:ext cx="2790372" cy="1908470"/>
        </a:xfrm>
        <a:prstGeom prst="wedgeRoundRectCallout">
          <a:avLst>
            <a:gd name="adj1" fmla="val 12371"/>
            <a:gd name="adj2" fmla="val 63169"/>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lIns="36000" tIns="36000" rIns="36000" bIns="36000" rtlCol="0" anchor="t">
          <a:noAutofit/>
        </a:bodyPr>
        <a:lstStyle/>
        <a:p>
          <a:pPr algn="l">
            <a:lnSpc>
              <a:spcPts val="1700"/>
            </a:lnSpc>
          </a:pPr>
          <a:r>
            <a:rPr kumimoji="1" lang="ja-JP" altLang="en-US" sz="1600">
              <a:latin typeface="Meiryo UI" panose="020B0604030504040204" pitchFamily="50" charset="-128"/>
              <a:ea typeface="Meiryo UI" panose="020B0604030504040204" pitchFamily="50" charset="-128"/>
            </a:rPr>
            <a:t>以降にそれぞれのルールの策定が登場する為、</a:t>
          </a:r>
          <a:r>
            <a:rPr kumimoji="1" lang="ja-JP" altLang="ja-JP" sz="1100">
              <a:solidFill>
                <a:schemeClr val="dk1"/>
              </a:solidFill>
              <a:effectLst/>
              <a:latin typeface="+mn-lt"/>
              <a:ea typeface="+mn-ea"/>
              <a:cs typeface="+mn-cs"/>
            </a:rPr>
            <a:t>”</a:t>
          </a:r>
          <a:r>
            <a:rPr kumimoji="1" lang="ja-JP" altLang="en-US" sz="1600">
              <a:latin typeface="Meiryo UI" panose="020B0604030504040204" pitchFamily="50" charset="-128"/>
              <a:ea typeface="Meiryo UI" panose="020B0604030504040204" pitchFamily="50" charset="-128"/>
            </a:rPr>
            <a:t>ルール”というラベルは不要とし、守秘義務というラベルとし、達成条件３のみとしてはいかがでしょうか</a:t>
          </a:r>
          <a:endParaRPr kumimoji="1" lang="en-US" altLang="ja-JP" sz="1600">
            <a:latin typeface="Meiryo UI" panose="020B0604030504040204" pitchFamily="50" charset="-128"/>
            <a:ea typeface="Meiryo UI" panose="020B0604030504040204" pitchFamily="50" charset="-128"/>
          </a:endParaRPr>
        </a:p>
        <a:p>
          <a:pPr algn="l">
            <a:lnSpc>
              <a:spcPts val="1700"/>
            </a:lnSpc>
          </a:pPr>
          <a:endParaRPr kumimoji="1" lang="en-US" altLang="ja-JP" sz="1600">
            <a:latin typeface="Meiryo UI" panose="020B0604030504040204" pitchFamily="50" charset="-128"/>
            <a:ea typeface="Meiryo UI" panose="020B0604030504040204" pitchFamily="50" charset="-128"/>
          </a:endParaRPr>
        </a:p>
        <a:p>
          <a:pPr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rPr>
            <a:t>→機密情報を扱うルール としました</a:t>
          </a:r>
          <a:endParaRPr kumimoji="1" lang="en-US" altLang="ja-JP" sz="1600">
            <a:solidFill>
              <a:srgbClr val="FF0000"/>
            </a:solidFill>
            <a:latin typeface="Meiryo UI" panose="020B0604030504040204" pitchFamily="50" charset="-128"/>
            <a:ea typeface="Meiryo UI" panose="020B0604030504040204" pitchFamily="50" charset="-128"/>
          </a:endParaRPr>
        </a:p>
      </xdr:txBody>
    </xdr:sp>
    <xdr:clientData/>
  </xdr:oneCellAnchor>
  <xdr:oneCellAnchor>
    <xdr:from>
      <xdr:col>3</xdr:col>
      <xdr:colOff>0</xdr:colOff>
      <xdr:row>7</xdr:row>
      <xdr:rowOff>0</xdr:rowOff>
    </xdr:from>
    <xdr:ext cx="5261499" cy="1919776"/>
    <xdr:sp macro="" textlink="">
      <xdr:nvSpPr>
        <xdr:cNvPr id="3" name="角丸四角形吹き出し 5" hidden="1">
          <a:extLst>
            <a:ext uri="{FF2B5EF4-FFF2-40B4-BE49-F238E27FC236}">
              <a16:creationId xmlns:a16="http://schemas.microsoft.com/office/drawing/2014/main" id="{1B76D2DD-7222-41D6-ABB0-930CC16E391D}"/>
            </a:ext>
          </a:extLst>
        </xdr:cNvPr>
        <xdr:cNvSpPr/>
      </xdr:nvSpPr>
      <xdr:spPr>
        <a:xfrm>
          <a:off x="98774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7889875" cy="1767140"/>
    <xdr:sp macro="" textlink="">
      <xdr:nvSpPr>
        <xdr:cNvPr id="4" name="角丸四角形吹き出し 20" hidden="1">
          <a:extLst>
            <a:ext uri="{FF2B5EF4-FFF2-40B4-BE49-F238E27FC236}">
              <a16:creationId xmlns:a16="http://schemas.microsoft.com/office/drawing/2014/main" id="{FC02984E-AFE5-420A-83BE-91B3C1DD8019}"/>
            </a:ext>
          </a:extLst>
        </xdr:cNvPr>
        <xdr:cNvSpPr/>
      </xdr:nvSpPr>
      <xdr:spPr>
        <a:xfrm>
          <a:off x="85725" y="2181225"/>
          <a:ext cx="7889875" cy="1767140"/>
        </a:xfrm>
        <a:prstGeom prst="wedgeRoundRectCallout">
          <a:avLst>
            <a:gd name="adj1" fmla="val 17459"/>
            <a:gd name="adj2" fmla="val -94750"/>
            <a:gd name="adj3" fmla="val 16667"/>
          </a:avLst>
        </a:prstGeom>
        <a:solidFill>
          <a:schemeClr val="accent6">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en-US" altLang="ja-JP" sz="1800">
              <a:solidFill>
                <a:schemeClr val="dk1"/>
              </a:solidFill>
              <a:effectLst/>
              <a:latin typeface="Meiryo UI" panose="020B0604030504040204" pitchFamily="50" charset="-128"/>
              <a:ea typeface="Meiryo UI" panose="020B0604030504040204" pitchFamily="50" charset="-128"/>
              <a:cs typeface="+mn-cs"/>
            </a:rPr>
            <a:t>F</a:t>
          </a:r>
          <a:r>
            <a:rPr lang="ja-JP" altLang="ja-JP" sz="1800">
              <a:solidFill>
                <a:schemeClr val="dk1"/>
              </a:solidFill>
              <a:effectLst/>
              <a:latin typeface="Meiryo UI" panose="020B0604030504040204" pitchFamily="50" charset="-128"/>
              <a:ea typeface="Meiryo UI" panose="020B0604030504040204" pitchFamily="50" charset="-128"/>
              <a:cs typeface="+mn-cs"/>
            </a:rPr>
            <a:t>列の目的と</a:t>
          </a:r>
          <a:r>
            <a:rPr lang="en-US" altLang="ja-JP" sz="1800">
              <a:solidFill>
                <a:schemeClr val="dk1"/>
              </a:solidFill>
              <a:effectLst/>
              <a:latin typeface="Meiryo UI" panose="020B0604030504040204" pitchFamily="50" charset="-128"/>
              <a:ea typeface="Meiryo UI" panose="020B0604030504040204" pitchFamily="50" charset="-128"/>
              <a:cs typeface="+mn-cs"/>
            </a:rPr>
            <a:t>G</a:t>
          </a:r>
          <a:r>
            <a:rPr lang="ja-JP" altLang="ja-JP" sz="1800">
              <a:solidFill>
                <a:schemeClr val="dk1"/>
              </a:solidFill>
              <a:effectLst/>
              <a:latin typeface="Meiryo UI" panose="020B0604030504040204" pitchFamily="50" charset="-128"/>
              <a:ea typeface="Meiryo UI" panose="020B0604030504040204" pitchFamily="50" charset="-128"/>
              <a:cs typeface="+mn-cs"/>
            </a:rPr>
            <a:t>列の要求事項について、順番を入れ替えたほうがよいと思いました。</a:t>
          </a:r>
        </a:p>
        <a:p>
          <a:r>
            <a:rPr lang="ja-JP" altLang="ja-JP" sz="1800">
              <a:solidFill>
                <a:schemeClr val="dk1"/>
              </a:solidFill>
              <a:effectLst/>
              <a:latin typeface="Meiryo UI" panose="020B0604030504040204" pitchFamily="50" charset="-128"/>
              <a:ea typeface="Meiryo UI" panose="020B0604030504040204" pitchFamily="50" charset="-128"/>
              <a:cs typeface="+mn-cs"/>
            </a:rPr>
            <a:t>たしかに「何のために」が重要なのですが、目的が先に来ると唐突な印象があると思い、</a:t>
          </a:r>
        </a:p>
        <a:p>
          <a:r>
            <a:rPr lang="ja-JP" altLang="ja-JP" sz="1800">
              <a:solidFill>
                <a:schemeClr val="dk1"/>
              </a:solidFill>
              <a:effectLst/>
              <a:latin typeface="Meiryo UI" panose="020B0604030504040204" pitchFamily="50" charset="-128"/>
              <a:ea typeface="Meiryo UI" panose="020B0604030504040204" pitchFamily="50" charset="-128"/>
              <a:cs typeface="+mn-cs"/>
            </a:rPr>
            <a:t>要求事項があって、それは「何のために」と読むほうが読み手側としては読みやすいかなと思いました。</a:t>
          </a:r>
        </a:p>
      </xdr:txBody>
    </xdr:sp>
    <xdr:clientData/>
  </xdr:oneCellAnchor>
  <xdr:oneCellAnchor>
    <xdr:from>
      <xdr:col>3</xdr:col>
      <xdr:colOff>0</xdr:colOff>
      <xdr:row>7</xdr:row>
      <xdr:rowOff>0</xdr:rowOff>
    </xdr:from>
    <xdr:ext cx="8056788" cy="4015132"/>
    <xdr:sp macro="" textlink="">
      <xdr:nvSpPr>
        <xdr:cNvPr id="5" name="角丸四角形吹き出し 21" hidden="1">
          <a:extLst>
            <a:ext uri="{FF2B5EF4-FFF2-40B4-BE49-F238E27FC236}">
              <a16:creationId xmlns:a16="http://schemas.microsoft.com/office/drawing/2014/main" id="{BACC89D5-0211-4B3F-871F-93EB0777D10C}"/>
            </a:ext>
          </a:extLst>
        </xdr:cNvPr>
        <xdr:cNvSpPr/>
      </xdr:nvSpPr>
      <xdr:spPr>
        <a:xfrm>
          <a:off x="9877425" y="2181225"/>
          <a:ext cx="8056788" cy="4015132"/>
        </a:xfrm>
        <a:prstGeom prst="wedgeRoundRectCallout">
          <a:avLst>
            <a:gd name="adj1" fmla="val -68413"/>
            <a:gd name="adj2" fmla="val -1261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400">
              <a:solidFill>
                <a:schemeClr val="dk1"/>
              </a:solidFill>
              <a:effectLst/>
              <a:latin typeface="Meiryo UI" panose="020B0604030504040204" pitchFamily="50" charset="-128"/>
              <a:ea typeface="Meiryo UI" panose="020B0604030504040204" pitchFamily="50" charset="-128"/>
              <a:cs typeface="+mn-cs"/>
            </a:rPr>
            <a:t>質問</a:t>
          </a:r>
        </a:p>
        <a:p>
          <a:r>
            <a:rPr lang="ja-JP" altLang="en-US" sz="1400">
              <a:solidFill>
                <a:schemeClr val="dk1"/>
              </a:solidFill>
              <a:effectLst/>
              <a:latin typeface="Meiryo UI" panose="020B0604030504040204" pitchFamily="50" charset="-128"/>
              <a:ea typeface="Meiryo UI" panose="020B0604030504040204" pitchFamily="50" charset="-128"/>
              <a:cs typeface="+mn-cs"/>
            </a:rPr>
            <a:t>達成基準の成熟度レベル差がありますが、これはトライアル版作成当初、情報と機器をあえて分けている理由が、「データ」と「モノ」と異なる分類になっており、それぞれ成熟度を上げる難易度が違うという理由でそれぞれの達成条件を変えているとも解釈できますが、それぞれの達成基準と他社事例の揺らぎについて、以下、解釈があっているか確認させてください</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25</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に定義した管理ルールの順守状況の点検を行っていること。←管理ルールの実践状況の自己審査や第三者監査を求めるような基準となっています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少なくとも自己検証を求めています</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点検の例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管理ルールの遵守状況を確認するチェックリストを作成し、</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 チェックリストにより点検し、不備・違反があれば是正を行っている。</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・・・「何を」が記載されている</a:t>
          </a:r>
        </a:p>
      </xdr:txBody>
    </xdr:sp>
    <xdr:clientData/>
  </xdr:oneCellAnchor>
  <xdr:oneCellAnchor>
    <xdr:from>
      <xdr:col>3</xdr:col>
      <xdr:colOff>0</xdr:colOff>
      <xdr:row>7</xdr:row>
      <xdr:rowOff>0</xdr:rowOff>
    </xdr:from>
    <xdr:ext cx="10579844" cy="4021915"/>
    <xdr:sp macro="" textlink="">
      <xdr:nvSpPr>
        <xdr:cNvPr id="6" name="角丸四角形吹き出し 22" hidden="1">
          <a:extLst>
            <a:ext uri="{FF2B5EF4-FFF2-40B4-BE49-F238E27FC236}">
              <a16:creationId xmlns:a16="http://schemas.microsoft.com/office/drawing/2014/main" id="{F396DEDE-B590-4871-A71C-FCB48451C639}"/>
            </a:ext>
          </a:extLst>
        </xdr:cNvPr>
        <xdr:cNvSpPr/>
      </xdr:nvSpPr>
      <xdr:spPr>
        <a:xfrm>
          <a:off x="9877425" y="2181225"/>
          <a:ext cx="10579844" cy="4021915"/>
        </a:xfrm>
        <a:prstGeom prst="wedgeRoundRectCallout">
          <a:avLst>
            <a:gd name="adj1" fmla="val -31912"/>
            <a:gd name="adj2" fmla="val 64796"/>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28</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に定義した管理ルールにそって管理を実施すること。← 管理ルールを実践してればよい基準となっています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 管理のレベルは明示しない（できない）との考えです</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管理の例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回／年で実施し、発見された不備の是正などを実施</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・・・「何を」をあえて記載しない</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機器の管理レベル・ルールは個社で違うため詳細まで求めない</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 </a:t>
          </a:r>
          <a:r>
            <a:rPr lang="ja-JP" altLang="en-US" sz="1400">
              <a:solidFill>
                <a:srgbClr val="FF0000"/>
              </a:solidFill>
              <a:effectLst/>
              <a:latin typeface="Meiryo UI" panose="020B0604030504040204" pitchFamily="50" charset="-128"/>
              <a:ea typeface="Meiryo UI" panose="020B0604030504040204" pitchFamily="50" charset="-128"/>
              <a:cs typeface="+mn-cs"/>
            </a:rPr>
            <a:t>→はい</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ja-JP" altLang="en-US" sz="1400">
              <a:solidFill>
                <a:schemeClr val="dk1"/>
              </a:solidFill>
              <a:effectLst/>
              <a:latin typeface="Meiryo UI" panose="020B0604030504040204" pitchFamily="50" charset="-128"/>
              <a:ea typeface="Meiryo UI" panose="020B0604030504040204" pitchFamily="50" charset="-128"/>
              <a:cs typeface="+mn-cs"/>
            </a:rPr>
            <a:t>タイトルを</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管理の例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を</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管理ルールの維持例</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に変更し、</a:t>
          </a:r>
        </a:p>
        <a:p>
          <a:r>
            <a:rPr lang="en-US" altLang="ja-JP" sz="1400">
              <a:solidFill>
                <a:schemeClr val="dk1"/>
              </a:solidFill>
              <a:effectLst/>
              <a:latin typeface="Meiryo UI" panose="020B0604030504040204" pitchFamily="50" charset="-128"/>
              <a:ea typeface="Meiryo UI" panose="020B0604030504040204" pitchFamily="50" charset="-128"/>
              <a:cs typeface="+mn-cs"/>
            </a:rPr>
            <a:t>No.27</a:t>
          </a:r>
          <a:r>
            <a:rPr lang="ja-JP" altLang="en-US" sz="1400">
              <a:solidFill>
                <a:schemeClr val="dk1"/>
              </a:solidFill>
              <a:effectLst/>
              <a:latin typeface="Meiryo UI" panose="020B0604030504040204" pitchFamily="50" charset="-128"/>
              <a:ea typeface="Meiryo UI" panose="020B0604030504040204" pitchFamily="50" charset="-128"/>
              <a:cs typeface="+mn-cs"/>
            </a:rPr>
            <a:t>の情報資産</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情報</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と同様に「何を」実施するか記載したほうが例としては分かりやすいと思います </a:t>
          </a:r>
          <a:r>
            <a:rPr lang="ja-JP" altLang="en-US" sz="1400">
              <a:solidFill>
                <a:srgbClr val="FF0000"/>
              </a:solidFill>
              <a:effectLst/>
              <a:latin typeface="Meiryo UI" panose="020B0604030504040204" pitchFamily="50" charset="-128"/>
              <a:ea typeface="Meiryo UI" panose="020B0604030504040204" pitchFamily="50" charset="-128"/>
              <a:cs typeface="+mn-cs"/>
            </a:rPr>
            <a:t>→目的語を「管理ルールに沿った管理状況の確認を」として反映しました</a:t>
          </a:r>
        </a:p>
        <a:p>
          <a:r>
            <a:rPr lang="ja-JP" altLang="en-US" sz="1400">
              <a:solidFill>
                <a:schemeClr val="dk1"/>
              </a:solidFill>
              <a:effectLst/>
              <a:latin typeface="Meiryo UI" panose="020B0604030504040204" pitchFamily="50" charset="-128"/>
              <a:ea typeface="Meiryo UI" panose="020B0604030504040204" pitchFamily="50" charset="-128"/>
              <a:cs typeface="+mn-cs"/>
            </a:rPr>
            <a:t>たとえば「管理ルールが有効に機能しているか点検</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棚卸・監査</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を</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年で実施する」に変更する </a:t>
          </a:r>
          <a:r>
            <a:rPr lang="ja-JP" altLang="en-US" sz="1400">
              <a:solidFill>
                <a:srgbClr val="FF0000"/>
              </a:solidFill>
              <a:effectLst/>
              <a:latin typeface="Meiryo UI" panose="020B0604030504040204" pitchFamily="50" charset="-128"/>
              <a:ea typeface="Meiryo UI" panose="020B0604030504040204" pitchFamily="50" charset="-128"/>
              <a:cs typeface="+mn-cs"/>
            </a:rPr>
            <a:t>→管理ルールの有効性、よりは、管理ルールの対象物の状況確認を実施する方が有効と考えました</a:t>
          </a:r>
        </a:p>
        <a:p>
          <a:r>
            <a:rPr lang="ja-JP" altLang="en-US" sz="1400">
              <a:solidFill>
                <a:schemeClr val="dk1"/>
              </a:solidFill>
              <a:effectLst/>
              <a:latin typeface="Meiryo UI" panose="020B0604030504040204" pitchFamily="50" charset="-128"/>
              <a:ea typeface="Meiryo UI" panose="020B0604030504040204" pitchFamily="50" charset="-128"/>
              <a:cs typeface="+mn-cs"/>
            </a:rPr>
            <a:t>もともとは、</a:t>
          </a:r>
        </a:p>
        <a:p>
          <a:r>
            <a:rPr lang="ja-JP" altLang="en-US" sz="1400">
              <a:solidFill>
                <a:schemeClr val="dk1"/>
              </a:solidFill>
              <a:effectLst/>
              <a:latin typeface="Meiryo UI" panose="020B0604030504040204" pitchFamily="50" charset="-128"/>
              <a:ea typeface="Meiryo UI" panose="020B0604030504040204" pitchFamily="50" charset="-128"/>
              <a:cs typeface="+mn-cs"/>
            </a:rPr>
            <a:t>・ 情報資産（機器）の棚卸・リスクアセスメント・管理策適用、監査、改善、を年次サイクルで実施</a:t>
          </a:r>
        </a:p>
        <a:p>
          <a:r>
            <a:rPr lang="ja-JP" altLang="en-US" sz="1400">
              <a:solidFill>
                <a:schemeClr val="dk1"/>
              </a:solidFill>
              <a:effectLst/>
              <a:latin typeface="Meiryo UI" panose="020B0604030504040204" pitchFamily="50" charset="-128"/>
              <a:ea typeface="Meiryo UI" panose="020B0604030504040204" pitchFamily="50" charset="-128"/>
              <a:cs typeface="+mn-cs"/>
            </a:rPr>
            <a:t>でしたが、レベルアップ事例に記載されることになっています</a:t>
          </a:r>
        </a:p>
      </xdr:txBody>
    </xdr:sp>
    <xdr:clientData/>
  </xdr:oneCellAnchor>
  <xdr:oneCellAnchor>
    <xdr:from>
      <xdr:col>2</xdr:col>
      <xdr:colOff>0</xdr:colOff>
      <xdr:row>7</xdr:row>
      <xdr:rowOff>0</xdr:rowOff>
    </xdr:from>
    <xdr:ext cx="5151663" cy="1345465"/>
    <xdr:sp macro="" textlink="">
      <xdr:nvSpPr>
        <xdr:cNvPr id="7" name="角丸四角形吹き出し 23" hidden="1">
          <a:extLst>
            <a:ext uri="{FF2B5EF4-FFF2-40B4-BE49-F238E27FC236}">
              <a16:creationId xmlns:a16="http://schemas.microsoft.com/office/drawing/2014/main" id="{8CD71B91-28E7-44A9-92B0-7B98E2D1F42F}"/>
            </a:ext>
          </a:extLst>
        </xdr:cNvPr>
        <xdr:cNvSpPr/>
      </xdr:nvSpPr>
      <xdr:spPr>
        <a:xfrm>
          <a:off x="4038600" y="2181225"/>
          <a:ext cx="5151663" cy="1345465"/>
        </a:xfrm>
        <a:prstGeom prst="wedgeRoundRectCallout">
          <a:avLst>
            <a:gd name="adj1" fmla="val 60442"/>
            <a:gd name="adj2" fmla="val -2843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800">
              <a:solidFill>
                <a:schemeClr val="dk1"/>
              </a:solidFill>
              <a:effectLst/>
              <a:latin typeface="Meiryo UI" panose="020B0604030504040204" pitchFamily="50" charset="-128"/>
              <a:ea typeface="Meiryo UI" panose="020B0604030504040204" pitchFamily="50" charset="-128"/>
              <a:cs typeface="+mn-cs"/>
            </a:rPr>
            <a:t>対象が</a:t>
          </a:r>
          <a:r>
            <a:rPr lang="en-US" altLang="ja-JP" sz="1800">
              <a:solidFill>
                <a:schemeClr val="dk1"/>
              </a:solidFill>
              <a:effectLst/>
              <a:latin typeface="Meiryo UI" panose="020B0604030504040204" pitchFamily="50" charset="-128"/>
              <a:ea typeface="Meiryo UI" panose="020B0604030504040204" pitchFamily="50" charset="-128"/>
              <a:cs typeface="+mn-cs"/>
            </a:rPr>
            <a:t>No.26(</a:t>
          </a:r>
          <a:r>
            <a:rPr lang="ja-JP" altLang="en-US" sz="1800">
              <a:solidFill>
                <a:schemeClr val="dk1"/>
              </a:solidFill>
              <a:effectLst/>
              <a:latin typeface="Meiryo UI" panose="020B0604030504040204" pitchFamily="50" charset="-128"/>
              <a:ea typeface="Meiryo UI" panose="020B0604030504040204" pitchFamily="50" charset="-128"/>
              <a:cs typeface="+mn-cs"/>
            </a:rPr>
            <a:t>情報</a:t>
          </a:r>
          <a:r>
            <a:rPr lang="en-US" altLang="ja-JP" sz="1800">
              <a:solidFill>
                <a:schemeClr val="dk1"/>
              </a:solidFill>
              <a:effectLst/>
              <a:latin typeface="Meiryo UI" panose="020B0604030504040204" pitchFamily="50" charset="-128"/>
              <a:ea typeface="Meiryo UI" panose="020B0604030504040204" pitchFamily="50" charset="-128"/>
              <a:cs typeface="+mn-cs"/>
            </a:rPr>
            <a:t>)</a:t>
          </a:r>
          <a:r>
            <a:rPr lang="ja-JP" altLang="en-US" sz="1800">
              <a:solidFill>
                <a:schemeClr val="dk1"/>
              </a:solidFill>
              <a:effectLst/>
              <a:latin typeface="Meiryo UI" panose="020B0604030504040204" pitchFamily="50" charset="-128"/>
              <a:ea typeface="Meiryo UI" panose="020B0604030504040204" pitchFamily="50" charset="-128"/>
              <a:cs typeface="+mn-cs"/>
            </a:rPr>
            <a:t>だけでですが、あえて</a:t>
          </a:r>
          <a:r>
            <a:rPr lang="en-US" altLang="ja-JP" sz="1800">
              <a:solidFill>
                <a:schemeClr val="dk1"/>
              </a:solidFill>
              <a:effectLst/>
              <a:latin typeface="Meiryo UI" panose="020B0604030504040204" pitchFamily="50" charset="-128"/>
              <a:ea typeface="Meiryo UI" panose="020B0604030504040204" pitchFamily="50" charset="-128"/>
              <a:cs typeface="+mn-cs"/>
            </a:rPr>
            <a:t>No.29(</a:t>
          </a:r>
          <a:r>
            <a:rPr lang="ja-JP" altLang="en-US" sz="1800">
              <a:solidFill>
                <a:schemeClr val="dk1"/>
              </a:solidFill>
              <a:effectLst/>
              <a:latin typeface="Meiryo UI" panose="020B0604030504040204" pitchFamily="50" charset="-128"/>
              <a:ea typeface="Meiryo UI" panose="020B0604030504040204" pitchFamily="50" charset="-128"/>
              <a:cs typeface="+mn-cs"/>
            </a:rPr>
            <a:t>機器</a:t>
          </a:r>
          <a:r>
            <a:rPr lang="en-US" altLang="ja-JP" sz="1800">
              <a:solidFill>
                <a:schemeClr val="dk1"/>
              </a:solidFill>
              <a:effectLst/>
              <a:latin typeface="Meiryo UI" panose="020B0604030504040204" pitchFamily="50" charset="-128"/>
              <a:ea typeface="Meiryo UI" panose="020B0604030504040204" pitchFamily="50" charset="-128"/>
              <a:cs typeface="+mn-cs"/>
            </a:rPr>
            <a:t>)</a:t>
          </a:r>
          <a:r>
            <a:rPr lang="ja-JP" altLang="en-US" sz="1800">
              <a:solidFill>
                <a:schemeClr val="dk1"/>
              </a:solidFill>
              <a:effectLst/>
              <a:latin typeface="Meiryo UI" panose="020B0604030504040204" pitchFamily="50" charset="-128"/>
              <a:ea typeface="Meiryo UI" panose="020B0604030504040204" pitchFamily="50" charset="-128"/>
              <a:cs typeface="+mn-cs"/>
            </a:rPr>
            <a:t>の一覧は対象にしないという見解が裏にあるのでしょうか</a:t>
          </a:r>
          <a:r>
            <a:rPr lang="ja-JP" altLang="en-US" sz="1800">
              <a:solidFill>
                <a:srgbClr val="FF0000"/>
              </a:solidFill>
              <a:effectLst/>
              <a:latin typeface="Meiryo UI" panose="020B0604030504040204" pitchFamily="50" charset="-128"/>
              <a:ea typeface="Meiryo UI" panose="020B0604030504040204" pitchFamily="50" charset="-128"/>
              <a:cs typeface="+mn-cs"/>
            </a:rPr>
            <a:t>？ → 機器より情報資産を重視しています</a:t>
          </a:r>
        </a:p>
      </xdr:txBody>
    </xdr:sp>
    <xdr:clientData/>
  </xdr:oneCellAnchor>
  <xdr:oneCellAnchor>
    <xdr:from>
      <xdr:col>1</xdr:col>
      <xdr:colOff>0</xdr:colOff>
      <xdr:row>7</xdr:row>
      <xdr:rowOff>0</xdr:rowOff>
    </xdr:from>
    <xdr:ext cx="7889875" cy="1767140"/>
    <xdr:sp macro="" textlink="">
      <xdr:nvSpPr>
        <xdr:cNvPr id="8" name="角丸四角形吹き出し 24" hidden="1">
          <a:extLst>
            <a:ext uri="{FF2B5EF4-FFF2-40B4-BE49-F238E27FC236}">
              <a16:creationId xmlns:a16="http://schemas.microsoft.com/office/drawing/2014/main" id="{2B433295-CB5A-404A-B431-EA3A3188DB26}"/>
            </a:ext>
          </a:extLst>
        </xdr:cNvPr>
        <xdr:cNvSpPr/>
      </xdr:nvSpPr>
      <xdr:spPr>
        <a:xfrm>
          <a:off x="85725" y="2181225"/>
          <a:ext cx="7889875" cy="1767140"/>
        </a:xfrm>
        <a:prstGeom prst="wedgeRoundRectCallout">
          <a:avLst>
            <a:gd name="adj1" fmla="val 41000"/>
            <a:gd name="adj2" fmla="val -88462"/>
            <a:gd name="adj3" fmla="val 16667"/>
          </a:avLst>
        </a:prstGeom>
        <a:solidFill>
          <a:schemeClr val="accent6">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en-US" altLang="ja-JP" sz="1800">
              <a:solidFill>
                <a:schemeClr val="dk1"/>
              </a:solidFill>
              <a:effectLst/>
              <a:latin typeface="Meiryo UI" panose="020B0604030504040204" pitchFamily="50" charset="-128"/>
              <a:ea typeface="Meiryo UI" panose="020B0604030504040204" pitchFamily="50" charset="-128"/>
              <a:cs typeface="+mn-cs"/>
            </a:rPr>
            <a:t>F</a:t>
          </a:r>
          <a:r>
            <a:rPr lang="ja-JP" altLang="ja-JP" sz="1800">
              <a:solidFill>
                <a:schemeClr val="dk1"/>
              </a:solidFill>
              <a:effectLst/>
              <a:latin typeface="Meiryo UI" panose="020B0604030504040204" pitchFamily="50" charset="-128"/>
              <a:ea typeface="Meiryo UI" panose="020B0604030504040204" pitchFamily="50" charset="-128"/>
              <a:cs typeface="+mn-cs"/>
            </a:rPr>
            <a:t>列の目的と</a:t>
          </a:r>
          <a:r>
            <a:rPr lang="en-US" altLang="ja-JP" sz="1800">
              <a:solidFill>
                <a:schemeClr val="dk1"/>
              </a:solidFill>
              <a:effectLst/>
              <a:latin typeface="Meiryo UI" panose="020B0604030504040204" pitchFamily="50" charset="-128"/>
              <a:ea typeface="Meiryo UI" panose="020B0604030504040204" pitchFamily="50" charset="-128"/>
              <a:cs typeface="+mn-cs"/>
            </a:rPr>
            <a:t>G</a:t>
          </a:r>
          <a:r>
            <a:rPr lang="ja-JP" altLang="ja-JP" sz="1800">
              <a:solidFill>
                <a:schemeClr val="dk1"/>
              </a:solidFill>
              <a:effectLst/>
              <a:latin typeface="Meiryo UI" panose="020B0604030504040204" pitchFamily="50" charset="-128"/>
              <a:ea typeface="Meiryo UI" panose="020B0604030504040204" pitchFamily="50" charset="-128"/>
              <a:cs typeface="+mn-cs"/>
            </a:rPr>
            <a:t>列の要求事項について、順番を入れ替えたほうがよいと思いました。</a:t>
          </a:r>
        </a:p>
        <a:p>
          <a:r>
            <a:rPr lang="ja-JP" altLang="ja-JP" sz="1800">
              <a:solidFill>
                <a:schemeClr val="dk1"/>
              </a:solidFill>
              <a:effectLst/>
              <a:latin typeface="Meiryo UI" panose="020B0604030504040204" pitchFamily="50" charset="-128"/>
              <a:ea typeface="Meiryo UI" panose="020B0604030504040204" pitchFamily="50" charset="-128"/>
              <a:cs typeface="+mn-cs"/>
            </a:rPr>
            <a:t>たしかに「何のために」が重要なのですが、目的が先に来ると唐突な印象があると思い、</a:t>
          </a:r>
        </a:p>
        <a:p>
          <a:r>
            <a:rPr lang="ja-JP" altLang="ja-JP" sz="1800">
              <a:solidFill>
                <a:schemeClr val="dk1"/>
              </a:solidFill>
              <a:effectLst/>
              <a:latin typeface="Meiryo UI" panose="020B0604030504040204" pitchFamily="50" charset="-128"/>
              <a:ea typeface="Meiryo UI" panose="020B0604030504040204" pitchFamily="50" charset="-128"/>
              <a:cs typeface="+mn-cs"/>
            </a:rPr>
            <a:t>要求事項があって、それは「何のために」と読むほうが読み手側としては読みやすいかなと思いました。</a:t>
          </a:r>
          <a:r>
            <a:rPr lang="ja-JP" altLang="en-US" sz="1800">
              <a:solidFill>
                <a:schemeClr val="dk1"/>
              </a:solidFill>
              <a:effectLst/>
              <a:latin typeface="Meiryo UI" panose="020B0604030504040204" pitchFamily="50" charset="-128"/>
              <a:ea typeface="Meiryo UI" panose="020B0604030504040204" pitchFamily="50" charset="-128"/>
              <a:cs typeface="+mn-cs"/>
            </a:rPr>
            <a:t> → </a:t>
          </a:r>
          <a:r>
            <a:rPr lang="ja-JP" altLang="en-US" sz="1800">
              <a:solidFill>
                <a:srgbClr val="FF0000"/>
              </a:solidFill>
              <a:effectLst/>
              <a:latin typeface="Meiryo UI" panose="020B0604030504040204" pitchFamily="50" charset="-128"/>
              <a:ea typeface="Meiryo UI" panose="020B0604030504040204" pitchFamily="50" charset="-128"/>
              <a:cs typeface="+mn-cs"/>
            </a:rPr>
            <a:t>ご指摘ごもっともながら、論理構成上ママとさせください</a:t>
          </a:r>
          <a:endParaRPr lang="ja-JP" altLang="ja-JP" sz="1800">
            <a:solidFill>
              <a:srgbClr val="FF0000"/>
            </a:solidFill>
            <a:effectLst/>
            <a:latin typeface="Meiryo UI" panose="020B0604030504040204" pitchFamily="50" charset="-128"/>
            <a:ea typeface="Meiryo UI" panose="020B0604030504040204" pitchFamily="50" charset="-128"/>
            <a:cs typeface="+mn-cs"/>
          </a:endParaRPr>
        </a:p>
      </xdr:txBody>
    </xdr:sp>
    <xdr:clientData/>
  </xdr:oneCellAnchor>
  <xdr:oneCellAnchor>
    <xdr:from>
      <xdr:col>2</xdr:col>
      <xdr:colOff>0</xdr:colOff>
      <xdr:row>7</xdr:row>
      <xdr:rowOff>0</xdr:rowOff>
    </xdr:from>
    <xdr:ext cx="5151663" cy="1345465"/>
    <xdr:sp macro="" textlink="">
      <xdr:nvSpPr>
        <xdr:cNvPr id="9" name="角丸四角形吹き出し 25" hidden="1">
          <a:extLst>
            <a:ext uri="{FF2B5EF4-FFF2-40B4-BE49-F238E27FC236}">
              <a16:creationId xmlns:a16="http://schemas.microsoft.com/office/drawing/2014/main" id="{86F4C2AD-2CDD-42E0-B308-807D1BAB8DC6}"/>
            </a:ext>
          </a:extLst>
        </xdr:cNvPr>
        <xdr:cNvSpPr/>
      </xdr:nvSpPr>
      <xdr:spPr>
        <a:xfrm>
          <a:off x="4038600" y="2181225"/>
          <a:ext cx="5151663" cy="1345465"/>
        </a:xfrm>
        <a:prstGeom prst="wedgeRoundRectCallout">
          <a:avLst>
            <a:gd name="adj1" fmla="val 60442"/>
            <a:gd name="adj2" fmla="val -2843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800">
              <a:solidFill>
                <a:schemeClr val="dk1"/>
              </a:solidFill>
              <a:effectLst/>
              <a:latin typeface="Meiryo UI" panose="020B0604030504040204" pitchFamily="50" charset="-128"/>
              <a:ea typeface="Meiryo UI" panose="020B0604030504040204" pitchFamily="50" charset="-128"/>
              <a:cs typeface="+mn-cs"/>
            </a:rPr>
            <a:t>対象が</a:t>
          </a:r>
          <a:r>
            <a:rPr lang="en-US" altLang="ja-JP" sz="1800">
              <a:solidFill>
                <a:schemeClr val="dk1"/>
              </a:solidFill>
              <a:effectLst/>
              <a:latin typeface="Meiryo UI" panose="020B0604030504040204" pitchFamily="50" charset="-128"/>
              <a:ea typeface="Meiryo UI" panose="020B0604030504040204" pitchFamily="50" charset="-128"/>
              <a:cs typeface="+mn-cs"/>
            </a:rPr>
            <a:t>No.26(</a:t>
          </a:r>
          <a:r>
            <a:rPr lang="ja-JP" altLang="en-US" sz="1800">
              <a:solidFill>
                <a:schemeClr val="dk1"/>
              </a:solidFill>
              <a:effectLst/>
              <a:latin typeface="Meiryo UI" panose="020B0604030504040204" pitchFamily="50" charset="-128"/>
              <a:ea typeface="Meiryo UI" panose="020B0604030504040204" pitchFamily="50" charset="-128"/>
              <a:cs typeface="+mn-cs"/>
            </a:rPr>
            <a:t>情報</a:t>
          </a:r>
          <a:r>
            <a:rPr lang="en-US" altLang="ja-JP" sz="1800">
              <a:solidFill>
                <a:schemeClr val="dk1"/>
              </a:solidFill>
              <a:effectLst/>
              <a:latin typeface="Meiryo UI" panose="020B0604030504040204" pitchFamily="50" charset="-128"/>
              <a:ea typeface="Meiryo UI" panose="020B0604030504040204" pitchFamily="50" charset="-128"/>
              <a:cs typeface="+mn-cs"/>
            </a:rPr>
            <a:t>)</a:t>
          </a:r>
          <a:r>
            <a:rPr lang="ja-JP" altLang="en-US" sz="1800">
              <a:solidFill>
                <a:schemeClr val="dk1"/>
              </a:solidFill>
              <a:effectLst/>
              <a:latin typeface="Meiryo UI" panose="020B0604030504040204" pitchFamily="50" charset="-128"/>
              <a:ea typeface="Meiryo UI" panose="020B0604030504040204" pitchFamily="50" charset="-128"/>
              <a:cs typeface="+mn-cs"/>
            </a:rPr>
            <a:t>だけでですが、あえて</a:t>
          </a:r>
          <a:r>
            <a:rPr lang="en-US" altLang="ja-JP" sz="1800">
              <a:solidFill>
                <a:schemeClr val="dk1"/>
              </a:solidFill>
              <a:effectLst/>
              <a:latin typeface="Meiryo UI" panose="020B0604030504040204" pitchFamily="50" charset="-128"/>
              <a:ea typeface="Meiryo UI" panose="020B0604030504040204" pitchFamily="50" charset="-128"/>
              <a:cs typeface="+mn-cs"/>
            </a:rPr>
            <a:t>No.29(</a:t>
          </a:r>
          <a:r>
            <a:rPr lang="ja-JP" altLang="en-US" sz="1800">
              <a:solidFill>
                <a:schemeClr val="dk1"/>
              </a:solidFill>
              <a:effectLst/>
              <a:latin typeface="Meiryo UI" panose="020B0604030504040204" pitchFamily="50" charset="-128"/>
              <a:ea typeface="Meiryo UI" panose="020B0604030504040204" pitchFamily="50" charset="-128"/>
              <a:cs typeface="+mn-cs"/>
            </a:rPr>
            <a:t>機器</a:t>
          </a:r>
          <a:r>
            <a:rPr lang="en-US" altLang="ja-JP" sz="1800">
              <a:solidFill>
                <a:schemeClr val="dk1"/>
              </a:solidFill>
              <a:effectLst/>
              <a:latin typeface="Meiryo UI" panose="020B0604030504040204" pitchFamily="50" charset="-128"/>
              <a:ea typeface="Meiryo UI" panose="020B0604030504040204" pitchFamily="50" charset="-128"/>
              <a:cs typeface="+mn-cs"/>
            </a:rPr>
            <a:t>)</a:t>
          </a:r>
          <a:r>
            <a:rPr lang="ja-JP" altLang="en-US" sz="1800">
              <a:solidFill>
                <a:schemeClr val="dk1"/>
              </a:solidFill>
              <a:effectLst/>
              <a:latin typeface="Meiryo UI" panose="020B0604030504040204" pitchFamily="50" charset="-128"/>
              <a:ea typeface="Meiryo UI" panose="020B0604030504040204" pitchFamily="50" charset="-128"/>
              <a:cs typeface="+mn-cs"/>
            </a:rPr>
            <a:t>の一覧は対象にしないという見解が裏にあるのでしょうか</a:t>
          </a:r>
          <a:r>
            <a:rPr lang="ja-JP" altLang="en-US" sz="1800">
              <a:solidFill>
                <a:srgbClr val="FF0000"/>
              </a:solidFill>
              <a:effectLst/>
              <a:latin typeface="Meiryo UI" panose="020B0604030504040204" pitchFamily="50" charset="-128"/>
              <a:ea typeface="Meiryo UI" panose="020B0604030504040204" pitchFamily="50" charset="-128"/>
              <a:cs typeface="+mn-cs"/>
            </a:rPr>
            <a:t>？ → 機器より情報資産を重視しています</a:t>
          </a:r>
        </a:p>
      </xdr:txBody>
    </xdr:sp>
    <xdr:clientData/>
  </xdr:oneCellAnchor>
  <xdr:oneCellAnchor>
    <xdr:from>
      <xdr:col>2</xdr:col>
      <xdr:colOff>0</xdr:colOff>
      <xdr:row>7</xdr:row>
      <xdr:rowOff>0</xdr:rowOff>
    </xdr:from>
    <xdr:ext cx="5151663" cy="1345465"/>
    <xdr:sp macro="" textlink="">
      <xdr:nvSpPr>
        <xdr:cNvPr id="10" name="角丸四角形吹き出し 26" hidden="1">
          <a:extLst>
            <a:ext uri="{FF2B5EF4-FFF2-40B4-BE49-F238E27FC236}">
              <a16:creationId xmlns:a16="http://schemas.microsoft.com/office/drawing/2014/main" id="{3447BC0A-2D67-45FB-A86A-1BF14CDCE24F}"/>
            </a:ext>
          </a:extLst>
        </xdr:cNvPr>
        <xdr:cNvSpPr/>
      </xdr:nvSpPr>
      <xdr:spPr>
        <a:xfrm>
          <a:off x="4038600" y="2181225"/>
          <a:ext cx="5151663" cy="1345465"/>
        </a:xfrm>
        <a:prstGeom prst="wedgeRoundRectCallout">
          <a:avLst>
            <a:gd name="adj1" fmla="val 60442"/>
            <a:gd name="adj2" fmla="val -2843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800">
              <a:solidFill>
                <a:schemeClr val="dk1"/>
              </a:solidFill>
              <a:effectLst/>
              <a:latin typeface="Meiryo UI" panose="020B0604030504040204" pitchFamily="50" charset="-128"/>
              <a:ea typeface="Meiryo UI" panose="020B0604030504040204" pitchFamily="50" charset="-128"/>
              <a:cs typeface="+mn-cs"/>
            </a:rPr>
            <a:t>対象が</a:t>
          </a:r>
          <a:r>
            <a:rPr lang="en-US" altLang="ja-JP" sz="1800">
              <a:solidFill>
                <a:schemeClr val="dk1"/>
              </a:solidFill>
              <a:effectLst/>
              <a:latin typeface="Meiryo UI" panose="020B0604030504040204" pitchFamily="50" charset="-128"/>
              <a:ea typeface="Meiryo UI" panose="020B0604030504040204" pitchFamily="50" charset="-128"/>
              <a:cs typeface="+mn-cs"/>
            </a:rPr>
            <a:t>No.26(</a:t>
          </a:r>
          <a:r>
            <a:rPr lang="ja-JP" altLang="en-US" sz="1800">
              <a:solidFill>
                <a:schemeClr val="dk1"/>
              </a:solidFill>
              <a:effectLst/>
              <a:latin typeface="Meiryo UI" panose="020B0604030504040204" pitchFamily="50" charset="-128"/>
              <a:ea typeface="Meiryo UI" panose="020B0604030504040204" pitchFamily="50" charset="-128"/>
              <a:cs typeface="+mn-cs"/>
            </a:rPr>
            <a:t>情報</a:t>
          </a:r>
          <a:r>
            <a:rPr lang="en-US" altLang="ja-JP" sz="1800">
              <a:solidFill>
                <a:schemeClr val="dk1"/>
              </a:solidFill>
              <a:effectLst/>
              <a:latin typeface="Meiryo UI" panose="020B0604030504040204" pitchFamily="50" charset="-128"/>
              <a:ea typeface="Meiryo UI" panose="020B0604030504040204" pitchFamily="50" charset="-128"/>
              <a:cs typeface="+mn-cs"/>
            </a:rPr>
            <a:t>)</a:t>
          </a:r>
          <a:r>
            <a:rPr lang="ja-JP" altLang="en-US" sz="1800">
              <a:solidFill>
                <a:schemeClr val="dk1"/>
              </a:solidFill>
              <a:effectLst/>
              <a:latin typeface="Meiryo UI" panose="020B0604030504040204" pitchFamily="50" charset="-128"/>
              <a:ea typeface="Meiryo UI" panose="020B0604030504040204" pitchFamily="50" charset="-128"/>
              <a:cs typeface="+mn-cs"/>
            </a:rPr>
            <a:t>だけでですが、あえて</a:t>
          </a:r>
          <a:r>
            <a:rPr lang="en-US" altLang="ja-JP" sz="1800">
              <a:solidFill>
                <a:schemeClr val="dk1"/>
              </a:solidFill>
              <a:effectLst/>
              <a:latin typeface="Meiryo UI" panose="020B0604030504040204" pitchFamily="50" charset="-128"/>
              <a:ea typeface="Meiryo UI" panose="020B0604030504040204" pitchFamily="50" charset="-128"/>
              <a:cs typeface="+mn-cs"/>
            </a:rPr>
            <a:t>No.29(</a:t>
          </a:r>
          <a:r>
            <a:rPr lang="ja-JP" altLang="en-US" sz="1800">
              <a:solidFill>
                <a:schemeClr val="dk1"/>
              </a:solidFill>
              <a:effectLst/>
              <a:latin typeface="Meiryo UI" panose="020B0604030504040204" pitchFamily="50" charset="-128"/>
              <a:ea typeface="Meiryo UI" panose="020B0604030504040204" pitchFamily="50" charset="-128"/>
              <a:cs typeface="+mn-cs"/>
            </a:rPr>
            <a:t>機器</a:t>
          </a:r>
          <a:r>
            <a:rPr lang="en-US" altLang="ja-JP" sz="1800">
              <a:solidFill>
                <a:schemeClr val="dk1"/>
              </a:solidFill>
              <a:effectLst/>
              <a:latin typeface="Meiryo UI" panose="020B0604030504040204" pitchFamily="50" charset="-128"/>
              <a:ea typeface="Meiryo UI" panose="020B0604030504040204" pitchFamily="50" charset="-128"/>
              <a:cs typeface="+mn-cs"/>
            </a:rPr>
            <a:t>)</a:t>
          </a:r>
          <a:r>
            <a:rPr lang="ja-JP" altLang="en-US" sz="1800">
              <a:solidFill>
                <a:schemeClr val="dk1"/>
              </a:solidFill>
              <a:effectLst/>
              <a:latin typeface="Meiryo UI" panose="020B0604030504040204" pitchFamily="50" charset="-128"/>
              <a:ea typeface="Meiryo UI" panose="020B0604030504040204" pitchFamily="50" charset="-128"/>
              <a:cs typeface="+mn-cs"/>
            </a:rPr>
            <a:t>の一覧は対象にしないという見解が裏にあるのでしょうか</a:t>
          </a:r>
          <a:r>
            <a:rPr lang="ja-JP" altLang="en-US" sz="1800">
              <a:solidFill>
                <a:srgbClr val="FF0000"/>
              </a:solidFill>
              <a:effectLst/>
              <a:latin typeface="Meiryo UI" panose="020B0604030504040204" pitchFamily="50" charset="-128"/>
              <a:ea typeface="Meiryo UI" panose="020B0604030504040204" pitchFamily="50" charset="-128"/>
              <a:cs typeface="+mn-cs"/>
            </a:rPr>
            <a:t>？ → 機器より情報資産を重視しています</a:t>
          </a:r>
        </a:p>
      </xdr:txBody>
    </xdr:sp>
    <xdr:clientData/>
  </xdr:oneCellAnchor>
  <xdr:oneCellAnchor>
    <xdr:from>
      <xdr:col>2</xdr:col>
      <xdr:colOff>0</xdr:colOff>
      <xdr:row>7</xdr:row>
      <xdr:rowOff>0</xdr:rowOff>
    </xdr:from>
    <xdr:ext cx="5151663" cy="1345465"/>
    <xdr:sp macro="" textlink="">
      <xdr:nvSpPr>
        <xdr:cNvPr id="11" name="角丸四角形吹き出し 27" hidden="1">
          <a:extLst>
            <a:ext uri="{FF2B5EF4-FFF2-40B4-BE49-F238E27FC236}">
              <a16:creationId xmlns:a16="http://schemas.microsoft.com/office/drawing/2014/main" id="{7D4F0555-A1B6-45BF-8286-96A2220A4671}"/>
            </a:ext>
          </a:extLst>
        </xdr:cNvPr>
        <xdr:cNvSpPr/>
      </xdr:nvSpPr>
      <xdr:spPr>
        <a:xfrm>
          <a:off x="4038600" y="2181225"/>
          <a:ext cx="5151663" cy="1345465"/>
        </a:xfrm>
        <a:prstGeom prst="wedgeRoundRectCallout">
          <a:avLst>
            <a:gd name="adj1" fmla="val 60442"/>
            <a:gd name="adj2" fmla="val -2843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800">
              <a:solidFill>
                <a:schemeClr val="dk1"/>
              </a:solidFill>
              <a:effectLst/>
              <a:latin typeface="Meiryo UI" panose="020B0604030504040204" pitchFamily="50" charset="-128"/>
              <a:ea typeface="Meiryo UI" panose="020B0604030504040204" pitchFamily="50" charset="-128"/>
              <a:cs typeface="+mn-cs"/>
            </a:rPr>
            <a:t>対象が</a:t>
          </a:r>
          <a:r>
            <a:rPr lang="en-US" altLang="ja-JP" sz="1800">
              <a:solidFill>
                <a:schemeClr val="dk1"/>
              </a:solidFill>
              <a:effectLst/>
              <a:latin typeface="Meiryo UI" panose="020B0604030504040204" pitchFamily="50" charset="-128"/>
              <a:ea typeface="Meiryo UI" panose="020B0604030504040204" pitchFamily="50" charset="-128"/>
              <a:cs typeface="+mn-cs"/>
            </a:rPr>
            <a:t>No.26(</a:t>
          </a:r>
          <a:r>
            <a:rPr lang="ja-JP" altLang="en-US" sz="1800">
              <a:solidFill>
                <a:schemeClr val="dk1"/>
              </a:solidFill>
              <a:effectLst/>
              <a:latin typeface="Meiryo UI" panose="020B0604030504040204" pitchFamily="50" charset="-128"/>
              <a:ea typeface="Meiryo UI" panose="020B0604030504040204" pitchFamily="50" charset="-128"/>
              <a:cs typeface="+mn-cs"/>
            </a:rPr>
            <a:t>情報</a:t>
          </a:r>
          <a:r>
            <a:rPr lang="en-US" altLang="ja-JP" sz="1800">
              <a:solidFill>
                <a:schemeClr val="dk1"/>
              </a:solidFill>
              <a:effectLst/>
              <a:latin typeface="Meiryo UI" panose="020B0604030504040204" pitchFamily="50" charset="-128"/>
              <a:ea typeface="Meiryo UI" panose="020B0604030504040204" pitchFamily="50" charset="-128"/>
              <a:cs typeface="+mn-cs"/>
            </a:rPr>
            <a:t>)</a:t>
          </a:r>
          <a:r>
            <a:rPr lang="ja-JP" altLang="en-US" sz="1800">
              <a:solidFill>
                <a:schemeClr val="dk1"/>
              </a:solidFill>
              <a:effectLst/>
              <a:latin typeface="Meiryo UI" panose="020B0604030504040204" pitchFamily="50" charset="-128"/>
              <a:ea typeface="Meiryo UI" panose="020B0604030504040204" pitchFamily="50" charset="-128"/>
              <a:cs typeface="+mn-cs"/>
            </a:rPr>
            <a:t>だけでですが、あえて</a:t>
          </a:r>
          <a:r>
            <a:rPr lang="en-US" altLang="ja-JP" sz="1800">
              <a:solidFill>
                <a:schemeClr val="dk1"/>
              </a:solidFill>
              <a:effectLst/>
              <a:latin typeface="Meiryo UI" panose="020B0604030504040204" pitchFamily="50" charset="-128"/>
              <a:ea typeface="Meiryo UI" panose="020B0604030504040204" pitchFamily="50" charset="-128"/>
              <a:cs typeface="+mn-cs"/>
            </a:rPr>
            <a:t>No.29(</a:t>
          </a:r>
          <a:r>
            <a:rPr lang="ja-JP" altLang="en-US" sz="1800">
              <a:solidFill>
                <a:schemeClr val="dk1"/>
              </a:solidFill>
              <a:effectLst/>
              <a:latin typeface="Meiryo UI" panose="020B0604030504040204" pitchFamily="50" charset="-128"/>
              <a:ea typeface="Meiryo UI" panose="020B0604030504040204" pitchFamily="50" charset="-128"/>
              <a:cs typeface="+mn-cs"/>
            </a:rPr>
            <a:t>機器</a:t>
          </a:r>
          <a:r>
            <a:rPr lang="en-US" altLang="ja-JP" sz="1800">
              <a:solidFill>
                <a:schemeClr val="dk1"/>
              </a:solidFill>
              <a:effectLst/>
              <a:latin typeface="Meiryo UI" panose="020B0604030504040204" pitchFamily="50" charset="-128"/>
              <a:ea typeface="Meiryo UI" panose="020B0604030504040204" pitchFamily="50" charset="-128"/>
              <a:cs typeface="+mn-cs"/>
            </a:rPr>
            <a:t>)</a:t>
          </a:r>
          <a:r>
            <a:rPr lang="ja-JP" altLang="en-US" sz="1800">
              <a:solidFill>
                <a:schemeClr val="dk1"/>
              </a:solidFill>
              <a:effectLst/>
              <a:latin typeface="Meiryo UI" panose="020B0604030504040204" pitchFamily="50" charset="-128"/>
              <a:ea typeface="Meiryo UI" panose="020B0604030504040204" pitchFamily="50" charset="-128"/>
              <a:cs typeface="+mn-cs"/>
            </a:rPr>
            <a:t>の一覧は対象にしないという見解が裏にあるのでしょうか</a:t>
          </a:r>
          <a:r>
            <a:rPr lang="ja-JP" altLang="en-US" sz="1800">
              <a:solidFill>
                <a:srgbClr val="FF0000"/>
              </a:solidFill>
              <a:effectLst/>
              <a:latin typeface="Meiryo UI" panose="020B0604030504040204" pitchFamily="50" charset="-128"/>
              <a:ea typeface="Meiryo UI" panose="020B0604030504040204" pitchFamily="50" charset="-128"/>
              <a:cs typeface="+mn-cs"/>
            </a:rPr>
            <a:t>？ → 機器より情報資産を重視しています</a:t>
          </a:r>
        </a:p>
      </xdr:txBody>
    </xdr:sp>
    <xdr:clientData/>
  </xdr:oneCellAnchor>
  <xdr:oneCellAnchor>
    <xdr:from>
      <xdr:col>3</xdr:col>
      <xdr:colOff>0</xdr:colOff>
      <xdr:row>7</xdr:row>
      <xdr:rowOff>0</xdr:rowOff>
    </xdr:from>
    <xdr:ext cx="5261499" cy="1919776"/>
    <xdr:sp macro="" textlink="">
      <xdr:nvSpPr>
        <xdr:cNvPr id="12" name="角丸四角形吹き出し 28" hidden="1">
          <a:extLst>
            <a:ext uri="{FF2B5EF4-FFF2-40B4-BE49-F238E27FC236}">
              <a16:creationId xmlns:a16="http://schemas.microsoft.com/office/drawing/2014/main" id="{A2476608-EBDA-42B5-88B2-955C0A9336A5}"/>
            </a:ext>
          </a:extLst>
        </xdr:cNvPr>
        <xdr:cNvSpPr/>
      </xdr:nvSpPr>
      <xdr:spPr>
        <a:xfrm>
          <a:off x="98774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2</xdr:col>
      <xdr:colOff>0</xdr:colOff>
      <xdr:row>7</xdr:row>
      <xdr:rowOff>0</xdr:rowOff>
    </xdr:from>
    <xdr:ext cx="5151663" cy="1345465"/>
    <xdr:sp macro="" textlink="">
      <xdr:nvSpPr>
        <xdr:cNvPr id="13" name="角丸四角形吹き出し 29" hidden="1">
          <a:extLst>
            <a:ext uri="{FF2B5EF4-FFF2-40B4-BE49-F238E27FC236}">
              <a16:creationId xmlns:a16="http://schemas.microsoft.com/office/drawing/2014/main" id="{3AA88810-F66C-4D73-AAC1-51B5ADE00996}"/>
            </a:ext>
          </a:extLst>
        </xdr:cNvPr>
        <xdr:cNvSpPr/>
      </xdr:nvSpPr>
      <xdr:spPr>
        <a:xfrm>
          <a:off x="4038600" y="2181225"/>
          <a:ext cx="5151663" cy="1345465"/>
        </a:xfrm>
        <a:prstGeom prst="wedgeRoundRectCallout">
          <a:avLst>
            <a:gd name="adj1" fmla="val 60442"/>
            <a:gd name="adj2" fmla="val -2843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800">
              <a:solidFill>
                <a:schemeClr val="dk1"/>
              </a:solidFill>
              <a:effectLst/>
              <a:latin typeface="Meiryo UI" panose="020B0604030504040204" pitchFamily="50" charset="-128"/>
              <a:ea typeface="Meiryo UI" panose="020B0604030504040204" pitchFamily="50" charset="-128"/>
              <a:cs typeface="+mn-cs"/>
            </a:rPr>
            <a:t>対象が</a:t>
          </a:r>
          <a:r>
            <a:rPr lang="en-US" altLang="ja-JP" sz="1800">
              <a:solidFill>
                <a:schemeClr val="dk1"/>
              </a:solidFill>
              <a:effectLst/>
              <a:latin typeface="Meiryo UI" panose="020B0604030504040204" pitchFamily="50" charset="-128"/>
              <a:ea typeface="Meiryo UI" panose="020B0604030504040204" pitchFamily="50" charset="-128"/>
              <a:cs typeface="+mn-cs"/>
            </a:rPr>
            <a:t>No.26(</a:t>
          </a:r>
          <a:r>
            <a:rPr lang="ja-JP" altLang="en-US" sz="1800">
              <a:solidFill>
                <a:schemeClr val="dk1"/>
              </a:solidFill>
              <a:effectLst/>
              <a:latin typeface="Meiryo UI" panose="020B0604030504040204" pitchFamily="50" charset="-128"/>
              <a:ea typeface="Meiryo UI" panose="020B0604030504040204" pitchFamily="50" charset="-128"/>
              <a:cs typeface="+mn-cs"/>
            </a:rPr>
            <a:t>情報</a:t>
          </a:r>
          <a:r>
            <a:rPr lang="en-US" altLang="ja-JP" sz="1800">
              <a:solidFill>
                <a:schemeClr val="dk1"/>
              </a:solidFill>
              <a:effectLst/>
              <a:latin typeface="Meiryo UI" panose="020B0604030504040204" pitchFamily="50" charset="-128"/>
              <a:ea typeface="Meiryo UI" panose="020B0604030504040204" pitchFamily="50" charset="-128"/>
              <a:cs typeface="+mn-cs"/>
            </a:rPr>
            <a:t>)</a:t>
          </a:r>
          <a:r>
            <a:rPr lang="ja-JP" altLang="en-US" sz="1800">
              <a:solidFill>
                <a:schemeClr val="dk1"/>
              </a:solidFill>
              <a:effectLst/>
              <a:latin typeface="Meiryo UI" panose="020B0604030504040204" pitchFamily="50" charset="-128"/>
              <a:ea typeface="Meiryo UI" panose="020B0604030504040204" pitchFamily="50" charset="-128"/>
              <a:cs typeface="+mn-cs"/>
            </a:rPr>
            <a:t>だけでですが、あえて</a:t>
          </a:r>
          <a:r>
            <a:rPr lang="en-US" altLang="ja-JP" sz="1800">
              <a:solidFill>
                <a:schemeClr val="dk1"/>
              </a:solidFill>
              <a:effectLst/>
              <a:latin typeface="Meiryo UI" panose="020B0604030504040204" pitchFamily="50" charset="-128"/>
              <a:ea typeface="Meiryo UI" panose="020B0604030504040204" pitchFamily="50" charset="-128"/>
              <a:cs typeface="+mn-cs"/>
            </a:rPr>
            <a:t>No.29(</a:t>
          </a:r>
          <a:r>
            <a:rPr lang="ja-JP" altLang="en-US" sz="1800">
              <a:solidFill>
                <a:schemeClr val="dk1"/>
              </a:solidFill>
              <a:effectLst/>
              <a:latin typeface="Meiryo UI" panose="020B0604030504040204" pitchFamily="50" charset="-128"/>
              <a:ea typeface="Meiryo UI" panose="020B0604030504040204" pitchFamily="50" charset="-128"/>
              <a:cs typeface="+mn-cs"/>
            </a:rPr>
            <a:t>機器</a:t>
          </a:r>
          <a:r>
            <a:rPr lang="en-US" altLang="ja-JP" sz="1800">
              <a:solidFill>
                <a:schemeClr val="dk1"/>
              </a:solidFill>
              <a:effectLst/>
              <a:latin typeface="Meiryo UI" panose="020B0604030504040204" pitchFamily="50" charset="-128"/>
              <a:ea typeface="Meiryo UI" panose="020B0604030504040204" pitchFamily="50" charset="-128"/>
              <a:cs typeface="+mn-cs"/>
            </a:rPr>
            <a:t>)</a:t>
          </a:r>
          <a:r>
            <a:rPr lang="ja-JP" altLang="en-US" sz="1800">
              <a:solidFill>
                <a:schemeClr val="dk1"/>
              </a:solidFill>
              <a:effectLst/>
              <a:latin typeface="Meiryo UI" panose="020B0604030504040204" pitchFamily="50" charset="-128"/>
              <a:ea typeface="Meiryo UI" panose="020B0604030504040204" pitchFamily="50" charset="-128"/>
              <a:cs typeface="+mn-cs"/>
            </a:rPr>
            <a:t>の一覧は対象にしないという見解が裏にあるのでしょうか</a:t>
          </a:r>
          <a:r>
            <a:rPr lang="ja-JP" altLang="en-US" sz="1800">
              <a:solidFill>
                <a:srgbClr val="FF0000"/>
              </a:solidFill>
              <a:effectLst/>
              <a:latin typeface="Meiryo UI" panose="020B0604030504040204" pitchFamily="50" charset="-128"/>
              <a:ea typeface="Meiryo UI" panose="020B0604030504040204" pitchFamily="50" charset="-128"/>
              <a:cs typeface="+mn-cs"/>
            </a:rPr>
            <a:t>？ → 機器より情報資産を重視しています</a:t>
          </a:r>
        </a:p>
      </xdr:txBody>
    </xdr:sp>
    <xdr:clientData/>
  </xdr:oneCellAnchor>
  <xdr:oneCellAnchor>
    <xdr:from>
      <xdr:col>2</xdr:col>
      <xdr:colOff>0</xdr:colOff>
      <xdr:row>7</xdr:row>
      <xdr:rowOff>0</xdr:rowOff>
    </xdr:from>
    <xdr:ext cx="5151663" cy="1345465"/>
    <xdr:sp macro="" textlink="">
      <xdr:nvSpPr>
        <xdr:cNvPr id="14" name="角丸四角形吹き出し 30" hidden="1">
          <a:extLst>
            <a:ext uri="{FF2B5EF4-FFF2-40B4-BE49-F238E27FC236}">
              <a16:creationId xmlns:a16="http://schemas.microsoft.com/office/drawing/2014/main" id="{86046F95-A18A-440C-A571-7CEDCDE94E47}"/>
            </a:ext>
          </a:extLst>
        </xdr:cNvPr>
        <xdr:cNvSpPr/>
      </xdr:nvSpPr>
      <xdr:spPr>
        <a:xfrm>
          <a:off x="4038600" y="2181225"/>
          <a:ext cx="5151663" cy="1345465"/>
        </a:xfrm>
        <a:prstGeom prst="wedgeRoundRectCallout">
          <a:avLst>
            <a:gd name="adj1" fmla="val 60442"/>
            <a:gd name="adj2" fmla="val -2843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800">
              <a:solidFill>
                <a:schemeClr val="dk1"/>
              </a:solidFill>
              <a:effectLst/>
              <a:latin typeface="Meiryo UI" panose="020B0604030504040204" pitchFamily="50" charset="-128"/>
              <a:ea typeface="Meiryo UI" panose="020B0604030504040204" pitchFamily="50" charset="-128"/>
              <a:cs typeface="+mn-cs"/>
            </a:rPr>
            <a:t>対象が</a:t>
          </a:r>
          <a:r>
            <a:rPr lang="en-US" altLang="ja-JP" sz="1800">
              <a:solidFill>
                <a:schemeClr val="dk1"/>
              </a:solidFill>
              <a:effectLst/>
              <a:latin typeface="Meiryo UI" panose="020B0604030504040204" pitchFamily="50" charset="-128"/>
              <a:ea typeface="Meiryo UI" panose="020B0604030504040204" pitchFamily="50" charset="-128"/>
              <a:cs typeface="+mn-cs"/>
            </a:rPr>
            <a:t>No.26(</a:t>
          </a:r>
          <a:r>
            <a:rPr lang="ja-JP" altLang="en-US" sz="1800">
              <a:solidFill>
                <a:schemeClr val="dk1"/>
              </a:solidFill>
              <a:effectLst/>
              <a:latin typeface="Meiryo UI" panose="020B0604030504040204" pitchFamily="50" charset="-128"/>
              <a:ea typeface="Meiryo UI" panose="020B0604030504040204" pitchFamily="50" charset="-128"/>
              <a:cs typeface="+mn-cs"/>
            </a:rPr>
            <a:t>情報</a:t>
          </a:r>
          <a:r>
            <a:rPr lang="en-US" altLang="ja-JP" sz="1800">
              <a:solidFill>
                <a:schemeClr val="dk1"/>
              </a:solidFill>
              <a:effectLst/>
              <a:latin typeface="Meiryo UI" panose="020B0604030504040204" pitchFamily="50" charset="-128"/>
              <a:ea typeface="Meiryo UI" panose="020B0604030504040204" pitchFamily="50" charset="-128"/>
              <a:cs typeface="+mn-cs"/>
            </a:rPr>
            <a:t>)</a:t>
          </a:r>
          <a:r>
            <a:rPr lang="ja-JP" altLang="en-US" sz="1800">
              <a:solidFill>
                <a:schemeClr val="dk1"/>
              </a:solidFill>
              <a:effectLst/>
              <a:latin typeface="Meiryo UI" panose="020B0604030504040204" pitchFamily="50" charset="-128"/>
              <a:ea typeface="Meiryo UI" panose="020B0604030504040204" pitchFamily="50" charset="-128"/>
              <a:cs typeface="+mn-cs"/>
            </a:rPr>
            <a:t>だけでですが、あえて</a:t>
          </a:r>
          <a:r>
            <a:rPr lang="en-US" altLang="ja-JP" sz="1800">
              <a:solidFill>
                <a:schemeClr val="dk1"/>
              </a:solidFill>
              <a:effectLst/>
              <a:latin typeface="Meiryo UI" panose="020B0604030504040204" pitchFamily="50" charset="-128"/>
              <a:ea typeface="Meiryo UI" panose="020B0604030504040204" pitchFamily="50" charset="-128"/>
              <a:cs typeface="+mn-cs"/>
            </a:rPr>
            <a:t>No.29(</a:t>
          </a:r>
          <a:r>
            <a:rPr lang="ja-JP" altLang="en-US" sz="1800">
              <a:solidFill>
                <a:schemeClr val="dk1"/>
              </a:solidFill>
              <a:effectLst/>
              <a:latin typeface="Meiryo UI" panose="020B0604030504040204" pitchFamily="50" charset="-128"/>
              <a:ea typeface="Meiryo UI" panose="020B0604030504040204" pitchFamily="50" charset="-128"/>
              <a:cs typeface="+mn-cs"/>
            </a:rPr>
            <a:t>機器</a:t>
          </a:r>
          <a:r>
            <a:rPr lang="en-US" altLang="ja-JP" sz="1800">
              <a:solidFill>
                <a:schemeClr val="dk1"/>
              </a:solidFill>
              <a:effectLst/>
              <a:latin typeface="Meiryo UI" panose="020B0604030504040204" pitchFamily="50" charset="-128"/>
              <a:ea typeface="Meiryo UI" panose="020B0604030504040204" pitchFamily="50" charset="-128"/>
              <a:cs typeface="+mn-cs"/>
            </a:rPr>
            <a:t>)</a:t>
          </a:r>
          <a:r>
            <a:rPr lang="ja-JP" altLang="en-US" sz="1800">
              <a:solidFill>
                <a:schemeClr val="dk1"/>
              </a:solidFill>
              <a:effectLst/>
              <a:latin typeface="Meiryo UI" panose="020B0604030504040204" pitchFamily="50" charset="-128"/>
              <a:ea typeface="Meiryo UI" panose="020B0604030504040204" pitchFamily="50" charset="-128"/>
              <a:cs typeface="+mn-cs"/>
            </a:rPr>
            <a:t>の一覧は対象にしないという見解が裏にあるのでしょうか</a:t>
          </a:r>
          <a:r>
            <a:rPr lang="ja-JP" altLang="en-US" sz="1800">
              <a:solidFill>
                <a:srgbClr val="FF0000"/>
              </a:solidFill>
              <a:effectLst/>
              <a:latin typeface="Meiryo UI" panose="020B0604030504040204" pitchFamily="50" charset="-128"/>
              <a:ea typeface="Meiryo UI" panose="020B0604030504040204" pitchFamily="50" charset="-128"/>
              <a:cs typeface="+mn-cs"/>
            </a:rPr>
            <a:t>？ → 機器より情報資産を重視しています</a:t>
          </a:r>
        </a:p>
      </xdr:txBody>
    </xdr:sp>
    <xdr:clientData/>
  </xdr:oneCellAnchor>
  <xdr:oneCellAnchor>
    <xdr:from>
      <xdr:col>2</xdr:col>
      <xdr:colOff>0</xdr:colOff>
      <xdr:row>7</xdr:row>
      <xdr:rowOff>0</xdr:rowOff>
    </xdr:from>
    <xdr:ext cx="5151663" cy="1345465"/>
    <xdr:sp macro="" textlink="">
      <xdr:nvSpPr>
        <xdr:cNvPr id="15" name="角丸四角形吹き出し 31" hidden="1">
          <a:extLst>
            <a:ext uri="{FF2B5EF4-FFF2-40B4-BE49-F238E27FC236}">
              <a16:creationId xmlns:a16="http://schemas.microsoft.com/office/drawing/2014/main" id="{495222ED-54FC-4B3E-8EDE-6DA17B289B54}"/>
            </a:ext>
          </a:extLst>
        </xdr:cNvPr>
        <xdr:cNvSpPr/>
      </xdr:nvSpPr>
      <xdr:spPr>
        <a:xfrm>
          <a:off x="4038600" y="2181225"/>
          <a:ext cx="5151663" cy="1345465"/>
        </a:xfrm>
        <a:prstGeom prst="wedgeRoundRectCallout">
          <a:avLst>
            <a:gd name="adj1" fmla="val 60442"/>
            <a:gd name="adj2" fmla="val -2843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800">
              <a:solidFill>
                <a:schemeClr val="dk1"/>
              </a:solidFill>
              <a:effectLst/>
              <a:latin typeface="Meiryo UI" panose="020B0604030504040204" pitchFamily="50" charset="-128"/>
              <a:ea typeface="Meiryo UI" panose="020B0604030504040204" pitchFamily="50" charset="-128"/>
              <a:cs typeface="+mn-cs"/>
            </a:rPr>
            <a:t>対象が</a:t>
          </a:r>
          <a:r>
            <a:rPr lang="en-US" altLang="ja-JP" sz="1800">
              <a:solidFill>
                <a:schemeClr val="dk1"/>
              </a:solidFill>
              <a:effectLst/>
              <a:latin typeface="Meiryo UI" panose="020B0604030504040204" pitchFamily="50" charset="-128"/>
              <a:ea typeface="Meiryo UI" panose="020B0604030504040204" pitchFamily="50" charset="-128"/>
              <a:cs typeface="+mn-cs"/>
            </a:rPr>
            <a:t>No.26(</a:t>
          </a:r>
          <a:r>
            <a:rPr lang="ja-JP" altLang="en-US" sz="1800">
              <a:solidFill>
                <a:schemeClr val="dk1"/>
              </a:solidFill>
              <a:effectLst/>
              <a:latin typeface="Meiryo UI" panose="020B0604030504040204" pitchFamily="50" charset="-128"/>
              <a:ea typeface="Meiryo UI" panose="020B0604030504040204" pitchFamily="50" charset="-128"/>
              <a:cs typeface="+mn-cs"/>
            </a:rPr>
            <a:t>情報</a:t>
          </a:r>
          <a:r>
            <a:rPr lang="en-US" altLang="ja-JP" sz="1800">
              <a:solidFill>
                <a:schemeClr val="dk1"/>
              </a:solidFill>
              <a:effectLst/>
              <a:latin typeface="Meiryo UI" panose="020B0604030504040204" pitchFamily="50" charset="-128"/>
              <a:ea typeface="Meiryo UI" panose="020B0604030504040204" pitchFamily="50" charset="-128"/>
              <a:cs typeface="+mn-cs"/>
            </a:rPr>
            <a:t>)</a:t>
          </a:r>
          <a:r>
            <a:rPr lang="ja-JP" altLang="en-US" sz="1800">
              <a:solidFill>
                <a:schemeClr val="dk1"/>
              </a:solidFill>
              <a:effectLst/>
              <a:latin typeface="Meiryo UI" panose="020B0604030504040204" pitchFamily="50" charset="-128"/>
              <a:ea typeface="Meiryo UI" panose="020B0604030504040204" pitchFamily="50" charset="-128"/>
              <a:cs typeface="+mn-cs"/>
            </a:rPr>
            <a:t>だけでですが、あえて</a:t>
          </a:r>
          <a:r>
            <a:rPr lang="en-US" altLang="ja-JP" sz="1800">
              <a:solidFill>
                <a:schemeClr val="dk1"/>
              </a:solidFill>
              <a:effectLst/>
              <a:latin typeface="Meiryo UI" panose="020B0604030504040204" pitchFamily="50" charset="-128"/>
              <a:ea typeface="Meiryo UI" panose="020B0604030504040204" pitchFamily="50" charset="-128"/>
              <a:cs typeface="+mn-cs"/>
            </a:rPr>
            <a:t>No.29(</a:t>
          </a:r>
          <a:r>
            <a:rPr lang="ja-JP" altLang="en-US" sz="1800">
              <a:solidFill>
                <a:schemeClr val="dk1"/>
              </a:solidFill>
              <a:effectLst/>
              <a:latin typeface="Meiryo UI" panose="020B0604030504040204" pitchFamily="50" charset="-128"/>
              <a:ea typeface="Meiryo UI" panose="020B0604030504040204" pitchFamily="50" charset="-128"/>
              <a:cs typeface="+mn-cs"/>
            </a:rPr>
            <a:t>機器</a:t>
          </a:r>
          <a:r>
            <a:rPr lang="en-US" altLang="ja-JP" sz="1800">
              <a:solidFill>
                <a:schemeClr val="dk1"/>
              </a:solidFill>
              <a:effectLst/>
              <a:latin typeface="Meiryo UI" panose="020B0604030504040204" pitchFamily="50" charset="-128"/>
              <a:ea typeface="Meiryo UI" panose="020B0604030504040204" pitchFamily="50" charset="-128"/>
              <a:cs typeface="+mn-cs"/>
            </a:rPr>
            <a:t>)</a:t>
          </a:r>
          <a:r>
            <a:rPr lang="ja-JP" altLang="en-US" sz="1800">
              <a:solidFill>
                <a:schemeClr val="dk1"/>
              </a:solidFill>
              <a:effectLst/>
              <a:latin typeface="Meiryo UI" panose="020B0604030504040204" pitchFamily="50" charset="-128"/>
              <a:ea typeface="Meiryo UI" panose="020B0604030504040204" pitchFamily="50" charset="-128"/>
              <a:cs typeface="+mn-cs"/>
            </a:rPr>
            <a:t>の一覧は対象にしないという見解が裏にあるのでしょうか</a:t>
          </a:r>
          <a:r>
            <a:rPr lang="ja-JP" altLang="en-US" sz="1800">
              <a:solidFill>
                <a:srgbClr val="FF0000"/>
              </a:solidFill>
              <a:effectLst/>
              <a:latin typeface="Meiryo UI" panose="020B0604030504040204" pitchFamily="50" charset="-128"/>
              <a:ea typeface="Meiryo UI" panose="020B0604030504040204" pitchFamily="50" charset="-128"/>
              <a:cs typeface="+mn-cs"/>
            </a:rPr>
            <a:t>？ → 機器より情報資産を重視しています</a:t>
          </a:r>
        </a:p>
      </xdr:txBody>
    </xdr:sp>
    <xdr:clientData/>
  </xdr:oneCellAnchor>
  <xdr:oneCellAnchor>
    <xdr:from>
      <xdr:col>3</xdr:col>
      <xdr:colOff>0</xdr:colOff>
      <xdr:row>7</xdr:row>
      <xdr:rowOff>0</xdr:rowOff>
    </xdr:from>
    <xdr:ext cx="5261499" cy="1919776"/>
    <xdr:sp macro="" textlink="">
      <xdr:nvSpPr>
        <xdr:cNvPr id="16" name="角丸四角形吹き出し 5" hidden="1">
          <a:extLst>
            <a:ext uri="{FF2B5EF4-FFF2-40B4-BE49-F238E27FC236}">
              <a16:creationId xmlns:a16="http://schemas.microsoft.com/office/drawing/2014/main" id="{8BD4FA46-37CC-4F54-A541-56AB3D1E5672}"/>
            </a:ext>
          </a:extLst>
        </xdr:cNvPr>
        <xdr:cNvSpPr/>
      </xdr:nvSpPr>
      <xdr:spPr>
        <a:xfrm>
          <a:off x="98774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twoCellAnchor>
    <xdr:from>
      <xdr:col>3</xdr:col>
      <xdr:colOff>0</xdr:colOff>
      <xdr:row>7</xdr:row>
      <xdr:rowOff>0</xdr:rowOff>
    </xdr:from>
    <xdr:to>
      <xdr:col>8</xdr:col>
      <xdr:colOff>0</xdr:colOff>
      <xdr:row>7</xdr:row>
      <xdr:rowOff>225317</xdr:rowOff>
    </xdr:to>
    <xdr:sp macro="" textlink="">
      <xdr:nvSpPr>
        <xdr:cNvPr id="17" name="角丸四角形吹き出し 13" hidden="1">
          <a:extLst>
            <a:ext uri="{FF2B5EF4-FFF2-40B4-BE49-F238E27FC236}">
              <a16:creationId xmlns:a16="http://schemas.microsoft.com/office/drawing/2014/main" id="{180C30CE-EC9F-4AC1-8C12-4349EB6E33FD}"/>
            </a:ext>
          </a:extLst>
        </xdr:cNvPr>
        <xdr:cNvSpPr/>
      </xdr:nvSpPr>
      <xdr:spPr>
        <a:xfrm>
          <a:off x="9877425" y="2181225"/>
          <a:ext cx="4572000" cy="225317"/>
        </a:xfrm>
        <a:prstGeom prst="wedgeRoundRectCallout">
          <a:avLst>
            <a:gd name="adj1" fmla="val -27225"/>
            <a:gd name="adj2" fmla="val -93664"/>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”部給”は一般的な用語でしょうか。→</a:t>
          </a:r>
          <a:r>
            <a:rPr kumimoji="1" lang="ja-JP" altLang="en-US" sz="1600">
              <a:solidFill>
                <a:srgbClr val="FF0000"/>
              </a:solidFill>
              <a:latin typeface="Meiryo UI" panose="020B0604030504040204" pitchFamily="50" charset="-128"/>
              <a:ea typeface="Meiryo UI" panose="020B0604030504040204" pitchFamily="50" charset="-128"/>
              <a:cs typeface="+mn-cs"/>
            </a:rPr>
            <a:t>供給に修正</a:t>
          </a:r>
          <a:br>
            <a:rPr kumimoji="1" lang="en-US" altLang="ja-JP" sz="1600">
              <a:solidFill>
                <a:srgbClr val="FF0000"/>
              </a:solidFill>
              <a:latin typeface="Meiryo UI" panose="020B0604030504040204" pitchFamily="50" charset="-128"/>
              <a:ea typeface="Meiryo UI" panose="020B0604030504040204" pitchFamily="50" charset="-128"/>
              <a:cs typeface="+mn-cs"/>
            </a:rPr>
          </a:br>
          <a:endParaRPr kumimoji="1" lang="ja-JP" altLang="en-US" sz="1600">
            <a:solidFill>
              <a:srgbClr val="FF0000"/>
            </a:solidFill>
            <a:latin typeface="Meiryo UI" panose="020B0604030504040204" pitchFamily="50" charset="-128"/>
            <a:ea typeface="Meiryo UI" panose="020B0604030504040204" pitchFamily="50" charset="-128"/>
            <a:cs typeface="+mn-cs"/>
          </a:endParaRPr>
        </a:p>
      </xdr:txBody>
    </xdr:sp>
    <xdr:clientData/>
  </xdr:twoCellAnchor>
  <xdr:oneCellAnchor>
    <xdr:from>
      <xdr:col>3</xdr:col>
      <xdr:colOff>0</xdr:colOff>
      <xdr:row>7</xdr:row>
      <xdr:rowOff>0</xdr:rowOff>
    </xdr:from>
    <xdr:ext cx="8056788" cy="4015132"/>
    <xdr:sp macro="" textlink="">
      <xdr:nvSpPr>
        <xdr:cNvPr id="18" name="角丸四角形吹き出し 21" hidden="1">
          <a:extLst>
            <a:ext uri="{FF2B5EF4-FFF2-40B4-BE49-F238E27FC236}">
              <a16:creationId xmlns:a16="http://schemas.microsoft.com/office/drawing/2014/main" id="{918AC4B3-01DE-4E5E-95EE-469F96D63207}"/>
            </a:ext>
          </a:extLst>
        </xdr:cNvPr>
        <xdr:cNvSpPr/>
      </xdr:nvSpPr>
      <xdr:spPr>
        <a:xfrm>
          <a:off x="9877425" y="2181225"/>
          <a:ext cx="8056788" cy="4015132"/>
        </a:xfrm>
        <a:prstGeom prst="wedgeRoundRectCallout">
          <a:avLst>
            <a:gd name="adj1" fmla="val -68413"/>
            <a:gd name="adj2" fmla="val -1261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400">
              <a:solidFill>
                <a:schemeClr val="dk1"/>
              </a:solidFill>
              <a:effectLst/>
              <a:latin typeface="Meiryo UI" panose="020B0604030504040204" pitchFamily="50" charset="-128"/>
              <a:ea typeface="Meiryo UI" panose="020B0604030504040204" pitchFamily="50" charset="-128"/>
              <a:cs typeface="+mn-cs"/>
            </a:rPr>
            <a:t>質問</a:t>
          </a:r>
        </a:p>
        <a:p>
          <a:r>
            <a:rPr lang="ja-JP" altLang="en-US" sz="1400">
              <a:solidFill>
                <a:schemeClr val="dk1"/>
              </a:solidFill>
              <a:effectLst/>
              <a:latin typeface="Meiryo UI" panose="020B0604030504040204" pitchFamily="50" charset="-128"/>
              <a:ea typeface="Meiryo UI" panose="020B0604030504040204" pitchFamily="50" charset="-128"/>
              <a:cs typeface="+mn-cs"/>
            </a:rPr>
            <a:t>達成基準の成熟度レベル差がありますが、これはトライアル版作成当初、情報と機器をあえて分けている理由が、「データ」と「モノ」と異なる分類になっており、それぞれ成熟度を上げる難易度が違うという理由でそれぞれの達成条件を変えているとも解釈できますが、それぞれの達成基準と他社事例の揺らぎについて、以下、解釈があっているか確認させてください</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25</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に定義した管理ルールの順守状況の点検を行っていること。←管理ルールの実践状況の自己審査や第三者監査を求めるような基準となっています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少なくとも自己検証を求めています</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点検の例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管理ルールの遵守状況を確認するチェックリストを作成し、</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 チェックリストにより点検し、不備・違反があれば是正を行っている。</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・・・「何を」が記載されている</a:t>
          </a:r>
        </a:p>
      </xdr:txBody>
    </xdr:sp>
    <xdr:clientData/>
  </xdr:oneCellAnchor>
  <xdr:oneCellAnchor>
    <xdr:from>
      <xdr:col>3</xdr:col>
      <xdr:colOff>0</xdr:colOff>
      <xdr:row>7</xdr:row>
      <xdr:rowOff>0</xdr:rowOff>
    </xdr:from>
    <xdr:ext cx="10579844" cy="4021915"/>
    <xdr:sp macro="" textlink="">
      <xdr:nvSpPr>
        <xdr:cNvPr id="19" name="角丸四角形吹き出し 22" hidden="1">
          <a:extLst>
            <a:ext uri="{FF2B5EF4-FFF2-40B4-BE49-F238E27FC236}">
              <a16:creationId xmlns:a16="http://schemas.microsoft.com/office/drawing/2014/main" id="{736BC24A-7BA9-41E0-B1B1-FCF257673FF8}"/>
            </a:ext>
          </a:extLst>
        </xdr:cNvPr>
        <xdr:cNvSpPr/>
      </xdr:nvSpPr>
      <xdr:spPr>
        <a:xfrm>
          <a:off x="9877425" y="2181225"/>
          <a:ext cx="10579844" cy="4021915"/>
        </a:xfrm>
        <a:prstGeom prst="wedgeRoundRectCallout">
          <a:avLst>
            <a:gd name="adj1" fmla="val -31912"/>
            <a:gd name="adj2" fmla="val 64796"/>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28</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に定義した管理ルールにそって管理を実施すること。← 管理ルールを実践してればよい基準となっています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 管理のレベルは明示しない（できない）との考えです</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管理の例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回／年で実施し、発見された不備の是正などを実施</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・・・「何を」をあえて記載しない</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機器の管理レベル・ルールは個社で違うため詳細まで求めない</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 </a:t>
          </a:r>
          <a:r>
            <a:rPr lang="ja-JP" altLang="en-US" sz="1400">
              <a:solidFill>
                <a:srgbClr val="FF0000"/>
              </a:solidFill>
              <a:effectLst/>
              <a:latin typeface="Meiryo UI" panose="020B0604030504040204" pitchFamily="50" charset="-128"/>
              <a:ea typeface="Meiryo UI" panose="020B0604030504040204" pitchFamily="50" charset="-128"/>
              <a:cs typeface="+mn-cs"/>
            </a:rPr>
            <a:t>→はい</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ja-JP" altLang="en-US" sz="1400">
              <a:solidFill>
                <a:schemeClr val="dk1"/>
              </a:solidFill>
              <a:effectLst/>
              <a:latin typeface="Meiryo UI" panose="020B0604030504040204" pitchFamily="50" charset="-128"/>
              <a:ea typeface="Meiryo UI" panose="020B0604030504040204" pitchFamily="50" charset="-128"/>
              <a:cs typeface="+mn-cs"/>
            </a:rPr>
            <a:t>タイトルを</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管理の例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を</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管理ルールの維持例</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に変更し、</a:t>
          </a:r>
        </a:p>
        <a:p>
          <a:r>
            <a:rPr lang="en-US" altLang="ja-JP" sz="1400">
              <a:solidFill>
                <a:schemeClr val="dk1"/>
              </a:solidFill>
              <a:effectLst/>
              <a:latin typeface="Meiryo UI" panose="020B0604030504040204" pitchFamily="50" charset="-128"/>
              <a:ea typeface="Meiryo UI" panose="020B0604030504040204" pitchFamily="50" charset="-128"/>
              <a:cs typeface="+mn-cs"/>
            </a:rPr>
            <a:t>No.27</a:t>
          </a:r>
          <a:r>
            <a:rPr lang="ja-JP" altLang="en-US" sz="1400">
              <a:solidFill>
                <a:schemeClr val="dk1"/>
              </a:solidFill>
              <a:effectLst/>
              <a:latin typeface="Meiryo UI" panose="020B0604030504040204" pitchFamily="50" charset="-128"/>
              <a:ea typeface="Meiryo UI" panose="020B0604030504040204" pitchFamily="50" charset="-128"/>
              <a:cs typeface="+mn-cs"/>
            </a:rPr>
            <a:t>の情報資産</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情報</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と同様に「何を」実施するか記載したほうが例としては分かりやすいと思います </a:t>
          </a:r>
          <a:r>
            <a:rPr lang="ja-JP" altLang="en-US" sz="1400">
              <a:solidFill>
                <a:srgbClr val="FF0000"/>
              </a:solidFill>
              <a:effectLst/>
              <a:latin typeface="Meiryo UI" panose="020B0604030504040204" pitchFamily="50" charset="-128"/>
              <a:ea typeface="Meiryo UI" panose="020B0604030504040204" pitchFamily="50" charset="-128"/>
              <a:cs typeface="+mn-cs"/>
            </a:rPr>
            <a:t>→目的語を「管理ルールに沿った管理状況の確認を」として反映しました</a:t>
          </a:r>
        </a:p>
        <a:p>
          <a:r>
            <a:rPr lang="ja-JP" altLang="en-US" sz="1400">
              <a:solidFill>
                <a:schemeClr val="dk1"/>
              </a:solidFill>
              <a:effectLst/>
              <a:latin typeface="Meiryo UI" panose="020B0604030504040204" pitchFamily="50" charset="-128"/>
              <a:ea typeface="Meiryo UI" panose="020B0604030504040204" pitchFamily="50" charset="-128"/>
              <a:cs typeface="+mn-cs"/>
            </a:rPr>
            <a:t>たとえば「管理ルールが有効に機能しているか点検</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棚卸・監査</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を</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年で実施する」に変更する </a:t>
          </a:r>
          <a:r>
            <a:rPr lang="ja-JP" altLang="en-US" sz="1400">
              <a:solidFill>
                <a:srgbClr val="FF0000"/>
              </a:solidFill>
              <a:effectLst/>
              <a:latin typeface="Meiryo UI" panose="020B0604030504040204" pitchFamily="50" charset="-128"/>
              <a:ea typeface="Meiryo UI" panose="020B0604030504040204" pitchFamily="50" charset="-128"/>
              <a:cs typeface="+mn-cs"/>
            </a:rPr>
            <a:t>→管理ルールの有効性、よりは、管理ルールの対象物の状況確認を実施する方が有効と考えました</a:t>
          </a:r>
        </a:p>
        <a:p>
          <a:r>
            <a:rPr lang="ja-JP" altLang="en-US" sz="1400">
              <a:solidFill>
                <a:schemeClr val="dk1"/>
              </a:solidFill>
              <a:effectLst/>
              <a:latin typeface="Meiryo UI" panose="020B0604030504040204" pitchFamily="50" charset="-128"/>
              <a:ea typeface="Meiryo UI" panose="020B0604030504040204" pitchFamily="50" charset="-128"/>
              <a:cs typeface="+mn-cs"/>
            </a:rPr>
            <a:t>もともとは、</a:t>
          </a:r>
        </a:p>
        <a:p>
          <a:r>
            <a:rPr lang="ja-JP" altLang="en-US" sz="1400">
              <a:solidFill>
                <a:schemeClr val="dk1"/>
              </a:solidFill>
              <a:effectLst/>
              <a:latin typeface="Meiryo UI" panose="020B0604030504040204" pitchFamily="50" charset="-128"/>
              <a:ea typeface="Meiryo UI" panose="020B0604030504040204" pitchFamily="50" charset="-128"/>
              <a:cs typeface="+mn-cs"/>
            </a:rPr>
            <a:t>・ 情報資産（機器）の棚卸・リスクアセスメント・管理策適用、監査、改善、を年次サイクルで実施</a:t>
          </a:r>
        </a:p>
        <a:p>
          <a:r>
            <a:rPr lang="ja-JP" altLang="en-US" sz="1400">
              <a:solidFill>
                <a:schemeClr val="dk1"/>
              </a:solidFill>
              <a:effectLst/>
              <a:latin typeface="Meiryo UI" panose="020B0604030504040204" pitchFamily="50" charset="-128"/>
              <a:ea typeface="Meiryo UI" panose="020B0604030504040204" pitchFamily="50" charset="-128"/>
              <a:cs typeface="+mn-cs"/>
            </a:rPr>
            <a:t>でしたが、レベルアップ事例に記載されることになっています</a:t>
          </a:r>
        </a:p>
      </xdr:txBody>
    </xdr:sp>
    <xdr:clientData/>
  </xdr:oneCellAnchor>
  <xdr:oneCellAnchor>
    <xdr:from>
      <xdr:col>3</xdr:col>
      <xdr:colOff>0</xdr:colOff>
      <xdr:row>7</xdr:row>
      <xdr:rowOff>0</xdr:rowOff>
    </xdr:from>
    <xdr:ext cx="5261499" cy="1919776"/>
    <xdr:sp macro="" textlink="">
      <xdr:nvSpPr>
        <xdr:cNvPr id="20" name="角丸四角形吹き出し 28" hidden="1">
          <a:extLst>
            <a:ext uri="{FF2B5EF4-FFF2-40B4-BE49-F238E27FC236}">
              <a16:creationId xmlns:a16="http://schemas.microsoft.com/office/drawing/2014/main" id="{AE8A06EA-3129-431A-9E89-637AD45F5AD5}"/>
            </a:ext>
          </a:extLst>
        </xdr:cNvPr>
        <xdr:cNvSpPr/>
      </xdr:nvSpPr>
      <xdr:spPr>
        <a:xfrm>
          <a:off x="98774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21" name="角丸四角形吹き出し 20" hidden="1">
          <a:extLst>
            <a:ext uri="{FF2B5EF4-FFF2-40B4-BE49-F238E27FC236}">
              <a16:creationId xmlns:a16="http://schemas.microsoft.com/office/drawing/2014/main" id="{5BB1C61D-FC2D-4142-9277-99CE45502329}"/>
            </a:ext>
          </a:extLst>
        </xdr:cNvPr>
        <xdr:cNvSpPr/>
      </xdr:nvSpPr>
      <xdr:spPr>
        <a:xfrm>
          <a:off x="98774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22" name="角丸四角形吹き出し 21" hidden="1">
          <a:extLst>
            <a:ext uri="{FF2B5EF4-FFF2-40B4-BE49-F238E27FC236}">
              <a16:creationId xmlns:a16="http://schemas.microsoft.com/office/drawing/2014/main" id="{3F500908-7FCA-41F6-899A-46C9F3CEAE21}"/>
            </a:ext>
          </a:extLst>
        </xdr:cNvPr>
        <xdr:cNvSpPr/>
      </xdr:nvSpPr>
      <xdr:spPr>
        <a:xfrm>
          <a:off x="98774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23" name="角丸四角形吹き出し 22" hidden="1">
          <a:extLst>
            <a:ext uri="{FF2B5EF4-FFF2-40B4-BE49-F238E27FC236}">
              <a16:creationId xmlns:a16="http://schemas.microsoft.com/office/drawing/2014/main" id="{46E2A7BF-B1E9-421B-B3F6-A8AF5C5EAF01}"/>
            </a:ext>
          </a:extLst>
        </xdr:cNvPr>
        <xdr:cNvSpPr/>
      </xdr:nvSpPr>
      <xdr:spPr>
        <a:xfrm>
          <a:off x="98774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24" name="角丸四角形吹き出し 23" hidden="1">
          <a:extLst>
            <a:ext uri="{FF2B5EF4-FFF2-40B4-BE49-F238E27FC236}">
              <a16:creationId xmlns:a16="http://schemas.microsoft.com/office/drawing/2014/main" id="{314B0F17-DD4A-484A-81C7-BA4584CBA4F6}"/>
            </a:ext>
          </a:extLst>
        </xdr:cNvPr>
        <xdr:cNvSpPr/>
      </xdr:nvSpPr>
      <xdr:spPr>
        <a:xfrm>
          <a:off x="98774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25" name="角丸四角形吹き出し 5" hidden="1">
          <a:extLst>
            <a:ext uri="{FF2B5EF4-FFF2-40B4-BE49-F238E27FC236}">
              <a16:creationId xmlns:a16="http://schemas.microsoft.com/office/drawing/2014/main" id="{844FCDAE-8544-446B-9562-160F1F74EBC9}"/>
            </a:ext>
          </a:extLst>
        </xdr:cNvPr>
        <xdr:cNvSpPr/>
      </xdr:nvSpPr>
      <xdr:spPr>
        <a:xfrm>
          <a:off x="98774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26" name="角丸四角形吹き出し 28" hidden="1">
          <a:extLst>
            <a:ext uri="{FF2B5EF4-FFF2-40B4-BE49-F238E27FC236}">
              <a16:creationId xmlns:a16="http://schemas.microsoft.com/office/drawing/2014/main" id="{5C66E589-FF40-498C-BD69-863A9BF14D58}"/>
            </a:ext>
          </a:extLst>
        </xdr:cNvPr>
        <xdr:cNvSpPr/>
      </xdr:nvSpPr>
      <xdr:spPr>
        <a:xfrm>
          <a:off x="98774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27" name="角丸四角形吹き出し 5" hidden="1">
          <a:extLst>
            <a:ext uri="{FF2B5EF4-FFF2-40B4-BE49-F238E27FC236}">
              <a16:creationId xmlns:a16="http://schemas.microsoft.com/office/drawing/2014/main" id="{09524B8E-5077-46D4-9592-2FE22882385C}"/>
            </a:ext>
          </a:extLst>
        </xdr:cNvPr>
        <xdr:cNvSpPr/>
      </xdr:nvSpPr>
      <xdr:spPr>
        <a:xfrm>
          <a:off x="98774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28" name="角丸四角形吹き出し 46" hidden="1">
          <a:extLst>
            <a:ext uri="{FF2B5EF4-FFF2-40B4-BE49-F238E27FC236}">
              <a16:creationId xmlns:a16="http://schemas.microsoft.com/office/drawing/2014/main" id="{57869E50-B138-4D45-AAD5-5419490B367C}"/>
            </a:ext>
          </a:extLst>
        </xdr:cNvPr>
        <xdr:cNvSpPr/>
      </xdr:nvSpPr>
      <xdr:spPr>
        <a:xfrm>
          <a:off x="98774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29" name="角丸四角形吹き出し 47" hidden="1">
          <a:extLst>
            <a:ext uri="{FF2B5EF4-FFF2-40B4-BE49-F238E27FC236}">
              <a16:creationId xmlns:a16="http://schemas.microsoft.com/office/drawing/2014/main" id="{27B8D7B1-1B72-4388-8B88-A51DC3A59B6B}"/>
            </a:ext>
          </a:extLst>
        </xdr:cNvPr>
        <xdr:cNvSpPr/>
      </xdr:nvSpPr>
      <xdr:spPr>
        <a:xfrm>
          <a:off x="98774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30" name="角丸四角形吹き出し 48" hidden="1">
          <a:extLst>
            <a:ext uri="{FF2B5EF4-FFF2-40B4-BE49-F238E27FC236}">
              <a16:creationId xmlns:a16="http://schemas.microsoft.com/office/drawing/2014/main" id="{8863183D-D25D-4D17-85FB-16FA18C7935F}"/>
            </a:ext>
          </a:extLst>
        </xdr:cNvPr>
        <xdr:cNvSpPr/>
      </xdr:nvSpPr>
      <xdr:spPr>
        <a:xfrm>
          <a:off x="98774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31" name="角丸四角形吹き出し 49" hidden="1">
          <a:extLst>
            <a:ext uri="{FF2B5EF4-FFF2-40B4-BE49-F238E27FC236}">
              <a16:creationId xmlns:a16="http://schemas.microsoft.com/office/drawing/2014/main" id="{C121CE17-F7DD-45D1-B2E0-F6394CF0C4CA}"/>
            </a:ext>
          </a:extLst>
        </xdr:cNvPr>
        <xdr:cNvSpPr/>
      </xdr:nvSpPr>
      <xdr:spPr>
        <a:xfrm>
          <a:off x="98774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32" name="角丸四角形吹き出し 5" hidden="1">
          <a:extLst>
            <a:ext uri="{FF2B5EF4-FFF2-40B4-BE49-F238E27FC236}">
              <a16:creationId xmlns:a16="http://schemas.microsoft.com/office/drawing/2014/main" id="{6D2144D1-3C5C-413C-A956-3E722DD2A51D}"/>
            </a:ext>
          </a:extLst>
        </xdr:cNvPr>
        <xdr:cNvSpPr/>
      </xdr:nvSpPr>
      <xdr:spPr>
        <a:xfrm>
          <a:off x="98774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33" name="角丸四角形吹き出し 28" hidden="1">
          <a:extLst>
            <a:ext uri="{FF2B5EF4-FFF2-40B4-BE49-F238E27FC236}">
              <a16:creationId xmlns:a16="http://schemas.microsoft.com/office/drawing/2014/main" id="{273D2D02-A276-4966-BD24-6BDF11B55DC2}"/>
            </a:ext>
          </a:extLst>
        </xdr:cNvPr>
        <xdr:cNvSpPr/>
      </xdr:nvSpPr>
      <xdr:spPr>
        <a:xfrm>
          <a:off x="98774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34" name="角丸四角形吹き出し 5" hidden="1">
          <a:extLst>
            <a:ext uri="{FF2B5EF4-FFF2-40B4-BE49-F238E27FC236}">
              <a16:creationId xmlns:a16="http://schemas.microsoft.com/office/drawing/2014/main" id="{A6D6B520-5B29-4843-9494-E9F46B0A2423}"/>
            </a:ext>
          </a:extLst>
        </xdr:cNvPr>
        <xdr:cNvSpPr/>
      </xdr:nvSpPr>
      <xdr:spPr>
        <a:xfrm>
          <a:off x="98774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35" name="角丸四角形吹き出し 28" hidden="1">
          <a:extLst>
            <a:ext uri="{FF2B5EF4-FFF2-40B4-BE49-F238E27FC236}">
              <a16:creationId xmlns:a16="http://schemas.microsoft.com/office/drawing/2014/main" id="{A5474581-88F5-4FFB-BFEC-E0E9EB3F2CDF}"/>
            </a:ext>
          </a:extLst>
        </xdr:cNvPr>
        <xdr:cNvSpPr/>
      </xdr:nvSpPr>
      <xdr:spPr>
        <a:xfrm>
          <a:off x="98774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36" name="角丸四角形吹き出し 5" hidden="1">
          <a:extLst>
            <a:ext uri="{FF2B5EF4-FFF2-40B4-BE49-F238E27FC236}">
              <a16:creationId xmlns:a16="http://schemas.microsoft.com/office/drawing/2014/main" id="{F4D89014-83B9-45DF-94EA-DC39B2B5C87D}"/>
            </a:ext>
          </a:extLst>
        </xdr:cNvPr>
        <xdr:cNvSpPr/>
      </xdr:nvSpPr>
      <xdr:spPr>
        <a:xfrm>
          <a:off x="98774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37" name="角丸四角形吹き出し 28" hidden="1">
          <a:extLst>
            <a:ext uri="{FF2B5EF4-FFF2-40B4-BE49-F238E27FC236}">
              <a16:creationId xmlns:a16="http://schemas.microsoft.com/office/drawing/2014/main" id="{1D16F24F-8BDA-4EAC-9ACE-4A6C0419CBFA}"/>
            </a:ext>
          </a:extLst>
        </xdr:cNvPr>
        <xdr:cNvSpPr/>
      </xdr:nvSpPr>
      <xdr:spPr>
        <a:xfrm>
          <a:off x="98774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8056788" cy="4015132"/>
    <xdr:sp macro="" textlink="">
      <xdr:nvSpPr>
        <xdr:cNvPr id="38" name="角丸四角形吹き出し 21" hidden="1">
          <a:extLst>
            <a:ext uri="{FF2B5EF4-FFF2-40B4-BE49-F238E27FC236}">
              <a16:creationId xmlns:a16="http://schemas.microsoft.com/office/drawing/2014/main" id="{8B9B869E-9E2D-4C9C-9823-2EDE23763558}"/>
            </a:ext>
          </a:extLst>
        </xdr:cNvPr>
        <xdr:cNvSpPr/>
      </xdr:nvSpPr>
      <xdr:spPr>
        <a:xfrm>
          <a:off x="9877425" y="2181225"/>
          <a:ext cx="8056788" cy="4015132"/>
        </a:xfrm>
        <a:prstGeom prst="wedgeRoundRectCallout">
          <a:avLst>
            <a:gd name="adj1" fmla="val -68413"/>
            <a:gd name="adj2" fmla="val -1261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400">
              <a:solidFill>
                <a:schemeClr val="dk1"/>
              </a:solidFill>
              <a:effectLst/>
              <a:latin typeface="Meiryo UI" panose="020B0604030504040204" pitchFamily="50" charset="-128"/>
              <a:ea typeface="Meiryo UI" panose="020B0604030504040204" pitchFamily="50" charset="-128"/>
              <a:cs typeface="+mn-cs"/>
            </a:rPr>
            <a:t>質問</a:t>
          </a:r>
        </a:p>
        <a:p>
          <a:r>
            <a:rPr lang="ja-JP" altLang="en-US" sz="1400">
              <a:solidFill>
                <a:schemeClr val="dk1"/>
              </a:solidFill>
              <a:effectLst/>
              <a:latin typeface="Meiryo UI" panose="020B0604030504040204" pitchFamily="50" charset="-128"/>
              <a:ea typeface="Meiryo UI" panose="020B0604030504040204" pitchFamily="50" charset="-128"/>
              <a:cs typeface="+mn-cs"/>
            </a:rPr>
            <a:t>達成基準の成熟度レベル差がありますが、これはトライアル版作成当初、情報と機器をあえて分けている理由が、「データ」と「モノ」と異なる分類になっており、それぞれ成熟度を上げる難易度が違うという理由でそれぞれの達成条件を変えているとも解釈できますが、それぞれの達成基準と他社事例の揺らぎについて、以下、解釈があっているか確認させてください</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25</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に定義した管理ルールの順守状況の点検を行っていること。←管理ルールの実践状況の自己審査や第三者監査を求めるような基準となっています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少なくとも自己検証を求めています</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点検の例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管理ルールの遵守状況を確認するチェックリストを作成し、</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 チェックリストにより点検し、不備・違反があれば是正を行っている。</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・・・「何を」が記載されている</a:t>
          </a:r>
        </a:p>
      </xdr:txBody>
    </xdr:sp>
    <xdr:clientData/>
  </xdr:oneCellAnchor>
  <xdr:oneCellAnchor>
    <xdr:from>
      <xdr:col>3</xdr:col>
      <xdr:colOff>0</xdr:colOff>
      <xdr:row>7</xdr:row>
      <xdr:rowOff>0</xdr:rowOff>
    </xdr:from>
    <xdr:ext cx="5261499" cy="1919776"/>
    <xdr:sp macro="" textlink="">
      <xdr:nvSpPr>
        <xdr:cNvPr id="39" name="角丸四角形吹き出し 5" hidden="1">
          <a:extLst>
            <a:ext uri="{FF2B5EF4-FFF2-40B4-BE49-F238E27FC236}">
              <a16:creationId xmlns:a16="http://schemas.microsoft.com/office/drawing/2014/main" id="{E38D11CA-D959-4C5F-8C59-5CB1FA65E2BD}"/>
            </a:ext>
          </a:extLst>
        </xdr:cNvPr>
        <xdr:cNvSpPr/>
      </xdr:nvSpPr>
      <xdr:spPr>
        <a:xfrm>
          <a:off x="98774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40" name="角丸四角形吹き出し 28" hidden="1">
          <a:extLst>
            <a:ext uri="{FF2B5EF4-FFF2-40B4-BE49-F238E27FC236}">
              <a16:creationId xmlns:a16="http://schemas.microsoft.com/office/drawing/2014/main" id="{0003AFB6-A755-4E24-8CEF-8A9574299763}"/>
            </a:ext>
          </a:extLst>
        </xdr:cNvPr>
        <xdr:cNvSpPr/>
      </xdr:nvSpPr>
      <xdr:spPr>
        <a:xfrm>
          <a:off x="98774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2</xdr:col>
      <xdr:colOff>0</xdr:colOff>
      <xdr:row>7</xdr:row>
      <xdr:rowOff>0</xdr:rowOff>
    </xdr:from>
    <xdr:ext cx="5261499" cy="1919776"/>
    <xdr:sp macro="" textlink="">
      <xdr:nvSpPr>
        <xdr:cNvPr id="41" name="角丸四角形吹き出し 5" hidden="1">
          <a:extLst>
            <a:ext uri="{FF2B5EF4-FFF2-40B4-BE49-F238E27FC236}">
              <a16:creationId xmlns:a16="http://schemas.microsoft.com/office/drawing/2014/main" id="{A62C873F-6C0E-4F92-AC6B-32EC656E36EA}"/>
            </a:ext>
          </a:extLst>
        </xdr:cNvPr>
        <xdr:cNvSpPr/>
      </xdr:nvSpPr>
      <xdr:spPr>
        <a:xfrm>
          <a:off x="4038600"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2</xdr:col>
      <xdr:colOff>0</xdr:colOff>
      <xdr:row>7</xdr:row>
      <xdr:rowOff>0</xdr:rowOff>
    </xdr:from>
    <xdr:ext cx="5261499" cy="1919776"/>
    <xdr:sp macro="" textlink="">
      <xdr:nvSpPr>
        <xdr:cNvPr id="42" name="角丸四角形吹き出し 28" hidden="1">
          <a:extLst>
            <a:ext uri="{FF2B5EF4-FFF2-40B4-BE49-F238E27FC236}">
              <a16:creationId xmlns:a16="http://schemas.microsoft.com/office/drawing/2014/main" id="{7DF59382-810D-4690-AE49-005C0A889BBF}"/>
            </a:ext>
          </a:extLst>
        </xdr:cNvPr>
        <xdr:cNvSpPr/>
      </xdr:nvSpPr>
      <xdr:spPr>
        <a:xfrm>
          <a:off x="4038600"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2</xdr:col>
      <xdr:colOff>0</xdr:colOff>
      <xdr:row>7</xdr:row>
      <xdr:rowOff>0</xdr:rowOff>
    </xdr:from>
    <xdr:ext cx="5261499" cy="1919776"/>
    <xdr:sp macro="" textlink="">
      <xdr:nvSpPr>
        <xdr:cNvPr id="43" name="角丸四角形吹き出し 5" hidden="1">
          <a:extLst>
            <a:ext uri="{FF2B5EF4-FFF2-40B4-BE49-F238E27FC236}">
              <a16:creationId xmlns:a16="http://schemas.microsoft.com/office/drawing/2014/main" id="{38428D04-5622-49F2-9743-3A7906FF8169}"/>
            </a:ext>
          </a:extLst>
        </xdr:cNvPr>
        <xdr:cNvSpPr/>
      </xdr:nvSpPr>
      <xdr:spPr>
        <a:xfrm>
          <a:off x="4038600"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2</xdr:col>
      <xdr:colOff>0</xdr:colOff>
      <xdr:row>7</xdr:row>
      <xdr:rowOff>0</xdr:rowOff>
    </xdr:from>
    <xdr:ext cx="5261499" cy="1919776"/>
    <xdr:sp macro="" textlink="">
      <xdr:nvSpPr>
        <xdr:cNvPr id="44" name="角丸四角形吹き出し 28" hidden="1">
          <a:extLst>
            <a:ext uri="{FF2B5EF4-FFF2-40B4-BE49-F238E27FC236}">
              <a16:creationId xmlns:a16="http://schemas.microsoft.com/office/drawing/2014/main" id="{4E485D87-25FF-46F2-9987-B903BF20B2CA}"/>
            </a:ext>
          </a:extLst>
        </xdr:cNvPr>
        <xdr:cNvSpPr/>
      </xdr:nvSpPr>
      <xdr:spPr>
        <a:xfrm>
          <a:off x="4038600"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2</xdr:col>
      <xdr:colOff>0</xdr:colOff>
      <xdr:row>7</xdr:row>
      <xdr:rowOff>0</xdr:rowOff>
    </xdr:from>
    <xdr:ext cx="5261499" cy="1919776"/>
    <xdr:sp macro="" textlink="">
      <xdr:nvSpPr>
        <xdr:cNvPr id="45" name="角丸四角形吹き出し 5" hidden="1">
          <a:extLst>
            <a:ext uri="{FF2B5EF4-FFF2-40B4-BE49-F238E27FC236}">
              <a16:creationId xmlns:a16="http://schemas.microsoft.com/office/drawing/2014/main" id="{0733902F-7872-43DC-A212-B6558C038175}"/>
            </a:ext>
          </a:extLst>
        </xdr:cNvPr>
        <xdr:cNvSpPr/>
      </xdr:nvSpPr>
      <xdr:spPr>
        <a:xfrm>
          <a:off x="4038600"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2</xdr:col>
      <xdr:colOff>0</xdr:colOff>
      <xdr:row>7</xdr:row>
      <xdr:rowOff>0</xdr:rowOff>
    </xdr:from>
    <xdr:ext cx="5261499" cy="1919776"/>
    <xdr:sp macro="" textlink="">
      <xdr:nvSpPr>
        <xdr:cNvPr id="46" name="角丸四角形吹き出し 28" hidden="1">
          <a:extLst>
            <a:ext uri="{FF2B5EF4-FFF2-40B4-BE49-F238E27FC236}">
              <a16:creationId xmlns:a16="http://schemas.microsoft.com/office/drawing/2014/main" id="{8830DEFD-ACB2-4863-8109-FCA75A352159}"/>
            </a:ext>
          </a:extLst>
        </xdr:cNvPr>
        <xdr:cNvSpPr/>
      </xdr:nvSpPr>
      <xdr:spPr>
        <a:xfrm>
          <a:off x="4038600"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2</xdr:col>
      <xdr:colOff>0</xdr:colOff>
      <xdr:row>7</xdr:row>
      <xdr:rowOff>0</xdr:rowOff>
    </xdr:from>
    <xdr:ext cx="5261499" cy="1919776"/>
    <xdr:sp macro="" textlink="">
      <xdr:nvSpPr>
        <xdr:cNvPr id="47" name="角丸四角形吹き出し 5" hidden="1">
          <a:extLst>
            <a:ext uri="{FF2B5EF4-FFF2-40B4-BE49-F238E27FC236}">
              <a16:creationId xmlns:a16="http://schemas.microsoft.com/office/drawing/2014/main" id="{8765482A-C0B9-415F-A74B-D3D9017C8B66}"/>
            </a:ext>
          </a:extLst>
        </xdr:cNvPr>
        <xdr:cNvSpPr/>
      </xdr:nvSpPr>
      <xdr:spPr>
        <a:xfrm>
          <a:off x="4038600"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2</xdr:col>
      <xdr:colOff>0</xdr:colOff>
      <xdr:row>7</xdr:row>
      <xdr:rowOff>0</xdr:rowOff>
    </xdr:from>
    <xdr:ext cx="5261499" cy="1919776"/>
    <xdr:sp macro="" textlink="">
      <xdr:nvSpPr>
        <xdr:cNvPr id="48" name="角丸四角形吹き出し 28" hidden="1">
          <a:extLst>
            <a:ext uri="{FF2B5EF4-FFF2-40B4-BE49-F238E27FC236}">
              <a16:creationId xmlns:a16="http://schemas.microsoft.com/office/drawing/2014/main" id="{EC1E0336-BC94-407E-BE57-1E7E57A09476}"/>
            </a:ext>
          </a:extLst>
        </xdr:cNvPr>
        <xdr:cNvSpPr/>
      </xdr:nvSpPr>
      <xdr:spPr>
        <a:xfrm>
          <a:off x="4038600"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2</xdr:col>
      <xdr:colOff>0</xdr:colOff>
      <xdr:row>7</xdr:row>
      <xdr:rowOff>0</xdr:rowOff>
    </xdr:from>
    <xdr:ext cx="5261499" cy="1919776"/>
    <xdr:sp macro="" textlink="">
      <xdr:nvSpPr>
        <xdr:cNvPr id="49" name="角丸四角形吹き出し 5" hidden="1">
          <a:extLst>
            <a:ext uri="{FF2B5EF4-FFF2-40B4-BE49-F238E27FC236}">
              <a16:creationId xmlns:a16="http://schemas.microsoft.com/office/drawing/2014/main" id="{822B45D1-2B7F-403B-9F69-57B765BF3D72}"/>
            </a:ext>
          </a:extLst>
        </xdr:cNvPr>
        <xdr:cNvSpPr/>
      </xdr:nvSpPr>
      <xdr:spPr>
        <a:xfrm>
          <a:off x="4038600"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2</xdr:col>
      <xdr:colOff>0</xdr:colOff>
      <xdr:row>7</xdr:row>
      <xdr:rowOff>0</xdr:rowOff>
    </xdr:from>
    <xdr:ext cx="5261499" cy="1919776"/>
    <xdr:sp macro="" textlink="">
      <xdr:nvSpPr>
        <xdr:cNvPr id="50" name="角丸四角形吹き出し 28" hidden="1">
          <a:extLst>
            <a:ext uri="{FF2B5EF4-FFF2-40B4-BE49-F238E27FC236}">
              <a16:creationId xmlns:a16="http://schemas.microsoft.com/office/drawing/2014/main" id="{4469379C-5818-4986-ACE2-EB90DFA697A5}"/>
            </a:ext>
          </a:extLst>
        </xdr:cNvPr>
        <xdr:cNvSpPr/>
      </xdr:nvSpPr>
      <xdr:spPr>
        <a:xfrm>
          <a:off x="4038600"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2</xdr:col>
      <xdr:colOff>0</xdr:colOff>
      <xdr:row>7</xdr:row>
      <xdr:rowOff>0</xdr:rowOff>
    </xdr:from>
    <xdr:ext cx="8056788" cy="4015132"/>
    <xdr:sp macro="" textlink="">
      <xdr:nvSpPr>
        <xdr:cNvPr id="51" name="角丸四角形吹き出し 21" hidden="1">
          <a:extLst>
            <a:ext uri="{FF2B5EF4-FFF2-40B4-BE49-F238E27FC236}">
              <a16:creationId xmlns:a16="http://schemas.microsoft.com/office/drawing/2014/main" id="{69091032-A316-48DE-9FDB-002BD0FAE415}"/>
            </a:ext>
          </a:extLst>
        </xdr:cNvPr>
        <xdr:cNvSpPr/>
      </xdr:nvSpPr>
      <xdr:spPr>
        <a:xfrm>
          <a:off x="4038600" y="2181225"/>
          <a:ext cx="8056788" cy="4015132"/>
        </a:xfrm>
        <a:prstGeom prst="wedgeRoundRectCallout">
          <a:avLst>
            <a:gd name="adj1" fmla="val -68413"/>
            <a:gd name="adj2" fmla="val -1261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400">
              <a:solidFill>
                <a:schemeClr val="dk1"/>
              </a:solidFill>
              <a:effectLst/>
              <a:latin typeface="Meiryo UI" panose="020B0604030504040204" pitchFamily="50" charset="-128"/>
              <a:ea typeface="Meiryo UI" panose="020B0604030504040204" pitchFamily="50" charset="-128"/>
              <a:cs typeface="+mn-cs"/>
            </a:rPr>
            <a:t>質問</a:t>
          </a:r>
        </a:p>
        <a:p>
          <a:r>
            <a:rPr lang="ja-JP" altLang="en-US" sz="1400">
              <a:solidFill>
                <a:schemeClr val="dk1"/>
              </a:solidFill>
              <a:effectLst/>
              <a:latin typeface="Meiryo UI" panose="020B0604030504040204" pitchFamily="50" charset="-128"/>
              <a:ea typeface="Meiryo UI" panose="020B0604030504040204" pitchFamily="50" charset="-128"/>
              <a:cs typeface="+mn-cs"/>
            </a:rPr>
            <a:t>達成基準の成熟度レベル差がありますが、これはトライアル版作成当初、情報と機器をあえて分けている理由が、「データ」と「モノ」と異なる分類になっており、それぞれ成熟度を上げる難易度が違うという理由でそれぞれの達成条件を変えているとも解釈できますが、それぞれの達成基準と他社事例の揺らぎについて、以下、解釈があっているか確認させてください</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25</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に定義した管理ルールの順守状況の点検を行っていること。←管理ルールの実践状況の自己審査や第三者監査を求めるような基準となっています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少なくとも自己検証を求めています</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点検の例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管理ルールの遵守状況を確認するチェックリストを作成し、</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 チェックリストにより点検し、不備・違反があれば是正を行っている。</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・・・「何を」が記載されている</a:t>
          </a:r>
        </a:p>
      </xdr:txBody>
    </xdr:sp>
    <xdr:clientData/>
  </xdr:oneCellAnchor>
  <xdr:oneCellAnchor>
    <xdr:from>
      <xdr:col>3</xdr:col>
      <xdr:colOff>0</xdr:colOff>
      <xdr:row>7</xdr:row>
      <xdr:rowOff>0</xdr:rowOff>
    </xdr:from>
    <xdr:ext cx="5261499" cy="1919776"/>
    <xdr:sp macro="" textlink="">
      <xdr:nvSpPr>
        <xdr:cNvPr id="52" name="角丸四角形吹き出し 46" hidden="1">
          <a:extLst>
            <a:ext uri="{FF2B5EF4-FFF2-40B4-BE49-F238E27FC236}">
              <a16:creationId xmlns:a16="http://schemas.microsoft.com/office/drawing/2014/main" id="{FB419F66-79EE-4670-BDD3-0C10B61F50AC}"/>
            </a:ext>
          </a:extLst>
        </xdr:cNvPr>
        <xdr:cNvSpPr/>
      </xdr:nvSpPr>
      <xdr:spPr>
        <a:xfrm>
          <a:off x="98774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53" name="角丸四角形吹き出し 47" hidden="1">
          <a:extLst>
            <a:ext uri="{FF2B5EF4-FFF2-40B4-BE49-F238E27FC236}">
              <a16:creationId xmlns:a16="http://schemas.microsoft.com/office/drawing/2014/main" id="{086B4EAB-195F-4706-A74E-5A54992237B1}"/>
            </a:ext>
          </a:extLst>
        </xdr:cNvPr>
        <xdr:cNvSpPr/>
      </xdr:nvSpPr>
      <xdr:spPr>
        <a:xfrm>
          <a:off x="98774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54" name="角丸四角形吹き出し 48" hidden="1">
          <a:extLst>
            <a:ext uri="{FF2B5EF4-FFF2-40B4-BE49-F238E27FC236}">
              <a16:creationId xmlns:a16="http://schemas.microsoft.com/office/drawing/2014/main" id="{66D5760A-D958-483C-94B9-3E1141C88C4D}"/>
            </a:ext>
          </a:extLst>
        </xdr:cNvPr>
        <xdr:cNvSpPr/>
      </xdr:nvSpPr>
      <xdr:spPr>
        <a:xfrm>
          <a:off x="98774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55" name="角丸四角形吹き出し 49" hidden="1">
          <a:extLst>
            <a:ext uri="{FF2B5EF4-FFF2-40B4-BE49-F238E27FC236}">
              <a16:creationId xmlns:a16="http://schemas.microsoft.com/office/drawing/2014/main" id="{88247C96-5245-4691-A074-C8445903A9D7}"/>
            </a:ext>
          </a:extLst>
        </xdr:cNvPr>
        <xdr:cNvSpPr/>
      </xdr:nvSpPr>
      <xdr:spPr>
        <a:xfrm>
          <a:off x="98774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2</xdr:col>
      <xdr:colOff>0</xdr:colOff>
      <xdr:row>7</xdr:row>
      <xdr:rowOff>0</xdr:rowOff>
    </xdr:from>
    <xdr:ext cx="8056788" cy="4015132"/>
    <xdr:sp macro="" textlink="">
      <xdr:nvSpPr>
        <xdr:cNvPr id="56" name="角丸四角形吹き出し 21" hidden="1">
          <a:extLst>
            <a:ext uri="{FF2B5EF4-FFF2-40B4-BE49-F238E27FC236}">
              <a16:creationId xmlns:a16="http://schemas.microsoft.com/office/drawing/2014/main" id="{E8ED738F-F0FA-4F77-A778-F011EF4A09EA}"/>
            </a:ext>
          </a:extLst>
        </xdr:cNvPr>
        <xdr:cNvSpPr/>
      </xdr:nvSpPr>
      <xdr:spPr>
        <a:xfrm>
          <a:off x="4038600" y="2181225"/>
          <a:ext cx="8056788" cy="4015132"/>
        </a:xfrm>
        <a:prstGeom prst="wedgeRoundRectCallout">
          <a:avLst>
            <a:gd name="adj1" fmla="val -68413"/>
            <a:gd name="adj2" fmla="val -1261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400">
              <a:solidFill>
                <a:schemeClr val="dk1"/>
              </a:solidFill>
              <a:effectLst/>
              <a:latin typeface="Meiryo UI" panose="020B0604030504040204" pitchFamily="50" charset="-128"/>
              <a:ea typeface="Meiryo UI" panose="020B0604030504040204" pitchFamily="50" charset="-128"/>
              <a:cs typeface="+mn-cs"/>
            </a:rPr>
            <a:t>質問</a:t>
          </a:r>
        </a:p>
        <a:p>
          <a:r>
            <a:rPr lang="ja-JP" altLang="en-US" sz="1400">
              <a:solidFill>
                <a:schemeClr val="dk1"/>
              </a:solidFill>
              <a:effectLst/>
              <a:latin typeface="Meiryo UI" panose="020B0604030504040204" pitchFamily="50" charset="-128"/>
              <a:ea typeface="Meiryo UI" panose="020B0604030504040204" pitchFamily="50" charset="-128"/>
              <a:cs typeface="+mn-cs"/>
            </a:rPr>
            <a:t>達成基準の成熟度レベル差がありますが、これはトライアル版作成当初、情報と機器をあえて分けている理由が、「データ」と「モノ」と異なる分類になっており、それぞれ成熟度を上げる難易度が違うという理由でそれぞれの達成条件を変えているとも解釈できますが、それぞれの達成基準と他社事例の揺らぎについて、以下、解釈があっているか確認させてください</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25</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に定義した管理ルールの順守状況の点検を行っていること。←管理ルールの実践状況の自己審査や第三者監査を求めるような基準となっています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少なくとも自己検証を求めています</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点検の例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管理ルールの遵守状況を確認するチェックリストを作成し、</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 チェックリストにより点検し、不備・違反があれば是正を行っている。</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・・・「何を」が記載されている</a:t>
          </a:r>
        </a:p>
      </xdr:txBody>
    </xdr:sp>
    <xdr:clientData/>
  </xdr:oneCellAnchor>
  <xdr:oneCellAnchor>
    <xdr:from>
      <xdr:col>3</xdr:col>
      <xdr:colOff>0</xdr:colOff>
      <xdr:row>7</xdr:row>
      <xdr:rowOff>0</xdr:rowOff>
    </xdr:from>
    <xdr:ext cx="5261499" cy="1919776"/>
    <xdr:sp macro="" textlink="">
      <xdr:nvSpPr>
        <xdr:cNvPr id="57" name="角丸四角形吹き出し 5" hidden="1">
          <a:extLst>
            <a:ext uri="{FF2B5EF4-FFF2-40B4-BE49-F238E27FC236}">
              <a16:creationId xmlns:a16="http://schemas.microsoft.com/office/drawing/2014/main" id="{4AD36167-F989-4315-B50B-DD33778D29E5}"/>
            </a:ext>
          </a:extLst>
        </xdr:cNvPr>
        <xdr:cNvSpPr/>
      </xdr:nvSpPr>
      <xdr:spPr>
        <a:xfrm>
          <a:off x="98774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58" name="角丸四角形吹き出し 28" hidden="1">
          <a:extLst>
            <a:ext uri="{FF2B5EF4-FFF2-40B4-BE49-F238E27FC236}">
              <a16:creationId xmlns:a16="http://schemas.microsoft.com/office/drawing/2014/main" id="{00BCF1B3-6E59-4A23-A631-569076C5DF26}"/>
            </a:ext>
          </a:extLst>
        </xdr:cNvPr>
        <xdr:cNvSpPr/>
      </xdr:nvSpPr>
      <xdr:spPr>
        <a:xfrm>
          <a:off x="98774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59" name="角丸四角形吹き出し 5" hidden="1">
          <a:extLst>
            <a:ext uri="{FF2B5EF4-FFF2-40B4-BE49-F238E27FC236}">
              <a16:creationId xmlns:a16="http://schemas.microsoft.com/office/drawing/2014/main" id="{C0E49024-9A49-4C85-9AB2-3E682664C8BA}"/>
            </a:ext>
          </a:extLst>
        </xdr:cNvPr>
        <xdr:cNvSpPr/>
      </xdr:nvSpPr>
      <xdr:spPr>
        <a:xfrm>
          <a:off x="98774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60" name="角丸四角形吹き出し 28" hidden="1">
          <a:extLst>
            <a:ext uri="{FF2B5EF4-FFF2-40B4-BE49-F238E27FC236}">
              <a16:creationId xmlns:a16="http://schemas.microsoft.com/office/drawing/2014/main" id="{9741FAC5-582B-49E7-AA0F-869A1897BBF4}"/>
            </a:ext>
          </a:extLst>
        </xdr:cNvPr>
        <xdr:cNvSpPr/>
      </xdr:nvSpPr>
      <xdr:spPr>
        <a:xfrm>
          <a:off x="98774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61" name="角丸四角形吹き出し 46" hidden="1">
          <a:extLst>
            <a:ext uri="{FF2B5EF4-FFF2-40B4-BE49-F238E27FC236}">
              <a16:creationId xmlns:a16="http://schemas.microsoft.com/office/drawing/2014/main" id="{37BC46EC-FBC3-49E4-8850-94EB35E02ED4}"/>
            </a:ext>
          </a:extLst>
        </xdr:cNvPr>
        <xdr:cNvSpPr/>
      </xdr:nvSpPr>
      <xdr:spPr>
        <a:xfrm>
          <a:off x="98774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62" name="角丸四角形吹き出し 47" hidden="1">
          <a:extLst>
            <a:ext uri="{FF2B5EF4-FFF2-40B4-BE49-F238E27FC236}">
              <a16:creationId xmlns:a16="http://schemas.microsoft.com/office/drawing/2014/main" id="{E962BBB0-895D-4026-BF27-EFB17F3823C4}"/>
            </a:ext>
          </a:extLst>
        </xdr:cNvPr>
        <xdr:cNvSpPr/>
      </xdr:nvSpPr>
      <xdr:spPr>
        <a:xfrm>
          <a:off x="98774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63" name="角丸四角形吹き出し 48" hidden="1">
          <a:extLst>
            <a:ext uri="{FF2B5EF4-FFF2-40B4-BE49-F238E27FC236}">
              <a16:creationId xmlns:a16="http://schemas.microsoft.com/office/drawing/2014/main" id="{1DF8203B-839A-4AE1-B065-9889510A1B34}"/>
            </a:ext>
          </a:extLst>
        </xdr:cNvPr>
        <xdr:cNvSpPr/>
      </xdr:nvSpPr>
      <xdr:spPr>
        <a:xfrm>
          <a:off x="98774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64" name="角丸四角形吹き出し 49" hidden="1">
          <a:extLst>
            <a:ext uri="{FF2B5EF4-FFF2-40B4-BE49-F238E27FC236}">
              <a16:creationId xmlns:a16="http://schemas.microsoft.com/office/drawing/2014/main" id="{8418C5B4-9538-410B-89EB-54BD766D6977}"/>
            </a:ext>
          </a:extLst>
        </xdr:cNvPr>
        <xdr:cNvSpPr/>
      </xdr:nvSpPr>
      <xdr:spPr>
        <a:xfrm>
          <a:off x="98774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65" name="角丸四角形吹き出し 5" hidden="1">
          <a:extLst>
            <a:ext uri="{FF2B5EF4-FFF2-40B4-BE49-F238E27FC236}">
              <a16:creationId xmlns:a16="http://schemas.microsoft.com/office/drawing/2014/main" id="{6EDEB2E5-D134-4644-883D-DF7D343B9227}"/>
            </a:ext>
          </a:extLst>
        </xdr:cNvPr>
        <xdr:cNvSpPr/>
      </xdr:nvSpPr>
      <xdr:spPr>
        <a:xfrm>
          <a:off x="98774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66" name="角丸四角形吹き出し 28" hidden="1">
          <a:extLst>
            <a:ext uri="{FF2B5EF4-FFF2-40B4-BE49-F238E27FC236}">
              <a16:creationId xmlns:a16="http://schemas.microsoft.com/office/drawing/2014/main" id="{2D85E31F-9983-4F8A-BDF0-F0138BD5135F}"/>
            </a:ext>
          </a:extLst>
        </xdr:cNvPr>
        <xdr:cNvSpPr/>
      </xdr:nvSpPr>
      <xdr:spPr>
        <a:xfrm>
          <a:off x="98774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67" name="角丸四角形吹き出し 5" hidden="1">
          <a:extLst>
            <a:ext uri="{FF2B5EF4-FFF2-40B4-BE49-F238E27FC236}">
              <a16:creationId xmlns:a16="http://schemas.microsoft.com/office/drawing/2014/main" id="{FD2AEFBD-3C3A-4C23-B8DC-E718DFC645B9}"/>
            </a:ext>
          </a:extLst>
        </xdr:cNvPr>
        <xdr:cNvSpPr/>
      </xdr:nvSpPr>
      <xdr:spPr>
        <a:xfrm>
          <a:off x="98774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68" name="角丸四角形吹き出し 28" hidden="1">
          <a:extLst>
            <a:ext uri="{FF2B5EF4-FFF2-40B4-BE49-F238E27FC236}">
              <a16:creationId xmlns:a16="http://schemas.microsoft.com/office/drawing/2014/main" id="{C337E591-9FA0-404C-A8AC-4B676C0B2DE5}"/>
            </a:ext>
          </a:extLst>
        </xdr:cNvPr>
        <xdr:cNvSpPr/>
      </xdr:nvSpPr>
      <xdr:spPr>
        <a:xfrm>
          <a:off x="98774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69" name="角丸四角形吹き出し 46" hidden="1">
          <a:extLst>
            <a:ext uri="{FF2B5EF4-FFF2-40B4-BE49-F238E27FC236}">
              <a16:creationId xmlns:a16="http://schemas.microsoft.com/office/drawing/2014/main" id="{6E43555F-19AA-426A-A3C4-5E640C3F37E1}"/>
            </a:ext>
          </a:extLst>
        </xdr:cNvPr>
        <xdr:cNvSpPr/>
      </xdr:nvSpPr>
      <xdr:spPr>
        <a:xfrm>
          <a:off x="98774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70" name="角丸四角形吹き出し 47" hidden="1">
          <a:extLst>
            <a:ext uri="{FF2B5EF4-FFF2-40B4-BE49-F238E27FC236}">
              <a16:creationId xmlns:a16="http://schemas.microsoft.com/office/drawing/2014/main" id="{EA7009C3-759F-4608-962C-4B287B8D8D47}"/>
            </a:ext>
          </a:extLst>
        </xdr:cNvPr>
        <xdr:cNvSpPr/>
      </xdr:nvSpPr>
      <xdr:spPr>
        <a:xfrm>
          <a:off x="98774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71" name="角丸四角形吹き出し 48" hidden="1">
          <a:extLst>
            <a:ext uri="{FF2B5EF4-FFF2-40B4-BE49-F238E27FC236}">
              <a16:creationId xmlns:a16="http://schemas.microsoft.com/office/drawing/2014/main" id="{64C80018-140A-4CB4-BD59-410403605ED7}"/>
            </a:ext>
          </a:extLst>
        </xdr:cNvPr>
        <xdr:cNvSpPr/>
      </xdr:nvSpPr>
      <xdr:spPr>
        <a:xfrm>
          <a:off x="98774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xdr:row>
      <xdr:rowOff>0</xdr:rowOff>
    </xdr:from>
    <xdr:ext cx="5261499" cy="1919776"/>
    <xdr:sp macro="" textlink="">
      <xdr:nvSpPr>
        <xdr:cNvPr id="72" name="角丸四角形吹き出し 49" hidden="1">
          <a:extLst>
            <a:ext uri="{FF2B5EF4-FFF2-40B4-BE49-F238E27FC236}">
              <a16:creationId xmlns:a16="http://schemas.microsoft.com/office/drawing/2014/main" id="{605FD433-4BE3-4D5C-9755-0901F43BF8CE}"/>
            </a:ext>
          </a:extLst>
        </xdr:cNvPr>
        <xdr:cNvSpPr/>
      </xdr:nvSpPr>
      <xdr:spPr>
        <a:xfrm>
          <a:off x="98774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73" name="角丸四角形吹き出し 5" hidden="1">
          <a:extLst>
            <a:ext uri="{FF2B5EF4-FFF2-40B4-BE49-F238E27FC236}">
              <a16:creationId xmlns:a16="http://schemas.microsoft.com/office/drawing/2014/main" id="{CFC14780-9600-42B7-A5FF-6EC2F53A1541}"/>
            </a:ext>
          </a:extLst>
        </xdr:cNvPr>
        <xdr:cNvSpPr/>
      </xdr:nvSpPr>
      <xdr:spPr>
        <a:xfrm>
          <a:off x="857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8056788" cy="4015132"/>
    <xdr:sp macro="" textlink="">
      <xdr:nvSpPr>
        <xdr:cNvPr id="74" name="角丸四角形吹き出し 21" hidden="1">
          <a:extLst>
            <a:ext uri="{FF2B5EF4-FFF2-40B4-BE49-F238E27FC236}">
              <a16:creationId xmlns:a16="http://schemas.microsoft.com/office/drawing/2014/main" id="{FFB06BB5-D054-4E44-BA12-AD0762365962}"/>
            </a:ext>
          </a:extLst>
        </xdr:cNvPr>
        <xdr:cNvSpPr/>
      </xdr:nvSpPr>
      <xdr:spPr>
        <a:xfrm>
          <a:off x="85725" y="2181225"/>
          <a:ext cx="8056788" cy="4015132"/>
        </a:xfrm>
        <a:prstGeom prst="wedgeRoundRectCallout">
          <a:avLst>
            <a:gd name="adj1" fmla="val -68413"/>
            <a:gd name="adj2" fmla="val -1261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400">
              <a:solidFill>
                <a:schemeClr val="dk1"/>
              </a:solidFill>
              <a:effectLst/>
              <a:latin typeface="Meiryo UI" panose="020B0604030504040204" pitchFamily="50" charset="-128"/>
              <a:ea typeface="Meiryo UI" panose="020B0604030504040204" pitchFamily="50" charset="-128"/>
              <a:cs typeface="+mn-cs"/>
            </a:rPr>
            <a:t>質問</a:t>
          </a:r>
        </a:p>
        <a:p>
          <a:r>
            <a:rPr lang="ja-JP" altLang="en-US" sz="1400">
              <a:solidFill>
                <a:schemeClr val="dk1"/>
              </a:solidFill>
              <a:effectLst/>
              <a:latin typeface="Meiryo UI" panose="020B0604030504040204" pitchFamily="50" charset="-128"/>
              <a:ea typeface="Meiryo UI" panose="020B0604030504040204" pitchFamily="50" charset="-128"/>
              <a:cs typeface="+mn-cs"/>
            </a:rPr>
            <a:t>達成基準の成熟度レベル差がありますが、これはトライアル版作成当初、情報と機器をあえて分けている理由が、「データ」と「モノ」と異なる分類になっており、それぞれ成熟度を上げる難易度が違うという理由でそれぞれの達成条件を変えているとも解釈できますが、それぞれの達成基準と他社事例の揺らぎについて、以下、解釈があっているか確認させてください</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25</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に定義した管理ルールの順守状況の点検を行っていること。←管理ルールの実践状況の自己審査や第三者監査を求めるような基準となっています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少なくとも自己検証を求めています</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点検の例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管理ルールの遵守状況を確認するチェックリストを作成し、</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 チェックリストにより点検し、不備・違反があれば是正を行っている。</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・・・「何を」が記載されている</a:t>
          </a:r>
        </a:p>
      </xdr:txBody>
    </xdr:sp>
    <xdr:clientData/>
  </xdr:oneCellAnchor>
  <xdr:oneCellAnchor>
    <xdr:from>
      <xdr:col>1</xdr:col>
      <xdr:colOff>0</xdr:colOff>
      <xdr:row>7</xdr:row>
      <xdr:rowOff>0</xdr:rowOff>
    </xdr:from>
    <xdr:ext cx="10579844" cy="4021915"/>
    <xdr:sp macro="" textlink="">
      <xdr:nvSpPr>
        <xdr:cNvPr id="75" name="角丸四角形吹き出し 22" hidden="1">
          <a:extLst>
            <a:ext uri="{FF2B5EF4-FFF2-40B4-BE49-F238E27FC236}">
              <a16:creationId xmlns:a16="http://schemas.microsoft.com/office/drawing/2014/main" id="{CAF2E09B-31A4-49FD-8283-04B8DCD83667}"/>
            </a:ext>
          </a:extLst>
        </xdr:cNvPr>
        <xdr:cNvSpPr/>
      </xdr:nvSpPr>
      <xdr:spPr>
        <a:xfrm>
          <a:off x="85725" y="2181225"/>
          <a:ext cx="10579844" cy="4021915"/>
        </a:xfrm>
        <a:prstGeom prst="wedgeRoundRectCallout">
          <a:avLst>
            <a:gd name="adj1" fmla="val -31912"/>
            <a:gd name="adj2" fmla="val 64796"/>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28</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に定義した管理ルールにそって管理を実施すること。← 管理ルールを実践してればよい基準となっています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 管理のレベルは明示しない（できない）との考えです</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管理の例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回／年で実施し、発見された不備の是正などを実施</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・・・「何を」をあえて記載しない</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機器の管理レベル・ルールは個社で違うため詳細まで求めない</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 </a:t>
          </a:r>
          <a:r>
            <a:rPr lang="ja-JP" altLang="en-US" sz="1400">
              <a:solidFill>
                <a:srgbClr val="FF0000"/>
              </a:solidFill>
              <a:effectLst/>
              <a:latin typeface="Meiryo UI" panose="020B0604030504040204" pitchFamily="50" charset="-128"/>
              <a:ea typeface="Meiryo UI" panose="020B0604030504040204" pitchFamily="50" charset="-128"/>
              <a:cs typeface="+mn-cs"/>
            </a:rPr>
            <a:t>→はい</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ja-JP" altLang="en-US" sz="1400">
              <a:solidFill>
                <a:schemeClr val="dk1"/>
              </a:solidFill>
              <a:effectLst/>
              <a:latin typeface="Meiryo UI" panose="020B0604030504040204" pitchFamily="50" charset="-128"/>
              <a:ea typeface="Meiryo UI" panose="020B0604030504040204" pitchFamily="50" charset="-128"/>
              <a:cs typeface="+mn-cs"/>
            </a:rPr>
            <a:t>タイトルを</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管理の例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を</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管理ルールの維持例</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に変更し、</a:t>
          </a:r>
        </a:p>
        <a:p>
          <a:r>
            <a:rPr lang="en-US" altLang="ja-JP" sz="1400">
              <a:solidFill>
                <a:schemeClr val="dk1"/>
              </a:solidFill>
              <a:effectLst/>
              <a:latin typeface="Meiryo UI" panose="020B0604030504040204" pitchFamily="50" charset="-128"/>
              <a:ea typeface="Meiryo UI" panose="020B0604030504040204" pitchFamily="50" charset="-128"/>
              <a:cs typeface="+mn-cs"/>
            </a:rPr>
            <a:t>No.27</a:t>
          </a:r>
          <a:r>
            <a:rPr lang="ja-JP" altLang="en-US" sz="1400">
              <a:solidFill>
                <a:schemeClr val="dk1"/>
              </a:solidFill>
              <a:effectLst/>
              <a:latin typeface="Meiryo UI" panose="020B0604030504040204" pitchFamily="50" charset="-128"/>
              <a:ea typeface="Meiryo UI" panose="020B0604030504040204" pitchFamily="50" charset="-128"/>
              <a:cs typeface="+mn-cs"/>
            </a:rPr>
            <a:t>の情報資産</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情報</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と同様に「何を」実施するか記載したほうが例としては分かりやすいと思います </a:t>
          </a:r>
          <a:r>
            <a:rPr lang="ja-JP" altLang="en-US" sz="1400">
              <a:solidFill>
                <a:srgbClr val="FF0000"/>
              </a:solidFill>
              <a:effectLst/>
              <a:latin typeface="Meiryo UI" panose="020B0604030504040204" pitchFamily="50" charset="-128"/>
              <a:ea typeface="Meiryo UI" panose="020B0604030504040204" pitchFamily="50" charset="-128"/>
              <a:cs typeface="+mn-cs"/>
            </a:rPr>
            <a:t>→目的語を「管理ルールに沿った管理状況の確認を」として反映しました</a:t>
          </a:r>
        </a:p>
        <a:p>
          <a:r>
            <a:rPr lang="ja-JP" altLang="en-US" sz="1400">
              <a:solidFill>
                <a:schemeClr val="dk1"/>
              </a:solidFill>
              <a:effectLst/>
              <a:latin typeface="Meiryo UI" panose="020B0604030504040204" pitchFamily="50" charset="-128"/>
              <a:ea typeface="Meiryo UI" panose="020B0604030504040204" pitchFamily="50" charset="-128"/>
              <a:cs typeface="+mn-cs"/>
            </a:rPr>
            <a:t>たとえば「管理ルールが有効に機能しているか点検</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棚卸・監査</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を</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年で実施する」に変更する </a:t>
          </a:r>
          <a:r>
            <a:rPr lang="ja-JP" altLang="en-US" sz="1400">
              <a:solidFill>
                <a:srgbClr val="FF0000"/>
              </a:solidFill>
              <a:effectLst/>
              <a:latin typeface="Meiryo UI" panose="020B0604030504040204" pitchFamily="50" charset="-128"/>
              <a:ea typeface="Meiryo UI" panose="020B0604030504040204" pitchFamily="50" charset="-128"/>
              <a:cs typeface="+mn-cs"/>
            </a:rPr>
            <a:t>→管理ルールの有効性、よりは、管理ルールの対象物の状況確認を実施する方が有効と考えました</a:t>
          </a:r>
        </a:p>
        <a:p>
          <a:r>
            <a:rPr lang="ja-JP" altLang="en-US" sz="1400">
              <a:solidFill>
                <a:schemeClr val="dk1"/>
              </a:solidFill>
              <a:effectLst/>
              <a:latin typeface="Meiryo UI" panose="020B0604030504040204" pitchFamily="50" charset="-128"/>
              <a:ea typeface="Meiryo UI" panose="020B0604030504040204" pitchFamily="50" charset="-128"/>
              <a:cs typeface="+mn-cs"/>
            </a:rPr>
            <a:t>もともとは、</a:t>
          </a:r>
        </a:p>
        <a:p>
          <a:r>
            <a:rPr lang="ja-JP" altLang="en-US" sz="1400">
              <a:solidFill>
                <a:schemeClr val="dk1"/>
              </a:solidFill>
              <a:effectLst/>
              <a:latin typeface="Meiryo UI" panose="020B0604030504040204" pitchFamily="50" charset="-128"/>
              <a:ea typeface="Meiryo UI" panose="020B0604030504040204" pitchFamily="50" charset="-128"/>
              <a:cs typeface="+mn-cs"/>
            </a:rPr>
            <a:t>・ 情報資産（機器）の棚卸・リスクアセスメント・管理策適用、監査、改善、を年次サイクルで実施</a:t>
          </a:r>
        </a:p>
        <a:p>
          <a:r>
            <a:rPr lang="ja-JP" altLang="en-US" sz="1400">
              <a:solidFill>
                <a:schemeClr val="dk1"/>
              </a:solidFill>
              <a:effectLst/>
              <a:latin typeface="Meiryo UI" panose="020B0604030504040204" pitchFamily="50" charset="-128"/>
              <a:ea typeface="Meiryo UI" panose="020B0604030504040204" pitchFamily="50" charset="-128"/>
              <a:cs typeface="+mn-cs"/>
            </a:rPr>
            <a:t>でしたが、レベルアップ事例に記載されることになっています</a:t>
          </a:r>
        </a:p>
      </xdr:txBody>
    </xdr:sp>
    <xdr:clientData/>
  </xdr:oneCellAnchor>
  <xdr:oneCellAnchor>
    <xdr:from>
      <xdr:col>1</xdr:col>
      <xdr:colOff>0</xdr:colOff>
      <xdr:row>7</xdr:row>
      <xdr:rowOff>0</xdr:rowOff>
    </xdr:from>
    <xdr:ext cx="5261499" cy="1919776"/>
    <xdr:sp macro="" textlink="">
      <xdr:nvSpPr>
        <xdr:cNvPr id="76" name="角丸四角形吹き出し 28" hidden="1">
          <a:extLst>
            <a:ext uri="{FF2B5EF4-FFF2-40B4-BE49-F238E27FC236}">
              <a16:creationId xmlns:a16="http://schemas.microsoft.com/office/drawing/2014/main" id="{0F782BA8-B33B-4DB9-8911-83B1B4D787C4}"/>
            </a:ext>
          </a:extLst>
        </xdr:cNvPr>
        <xdr:cNvSpPr/>
      </xdr:nvSpPr>
      <xdr:spPr>
        <a:xfrm>
          <a:off x="857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77" name="角丸四角形吹き出し 5" hidden="1">
          <a:extLst>
            <a:ext uri="{FF2B5EF4-FFF2-40B4-BE49-F238E27FC236}">
              <a16:creationId xmlns:a16="http://schemas.microsoft.com/office/drawing/2014/main" id="{6B1602DB-C573-4C73-B00F-B73896F7A6D5}"/>
            </a:ext>
          </a:extLst>
        </xdr:cNvPr>
        <xdr:cNvSpPr/>
      </xdr:nvSpPr>
      <xdr:spPr>
        <a:xfrm>
          <a:off x="857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78" name="角丸四角形吹き出し 28" hidden="1">
          <a:extLst>
            <a:ext uri="{FF2B5EF4-FFF2-40B4-BE49-F238E27FC236}">
              <a16:creationId xmlns:a16="http://schemas.microsoft.com/office/drawing/2014/main" id="{8C1749F9-3517-4933-A8B8-3F3872A62DBF}"/>
            </a:ext>
          </a:extLst>
        </xdr:cNvPr>
        <xdr:cNvSpPr/>
      </xdr:nvSpPr>
      <xdr:spPr>
        <a:xfrm>
          <a:off x="857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79" name="角丸四角形吹き出し 46" hidden="1">
          <a:extLst>
            <a:ext uri="{FF2B5EF4-FFF2-40B4-BE49-F238E27FC236}">
              <a16:creationId xmlns:a16="http://schemas.microsoft.com/office/drawing/2014/main" id="{A2FD7DFC-5C9B-4702-A0DA-111B64CB7693}"/>
            </a:ext>
          </a:extLst>
        </xdr:cNvPr>
        <xdr:cNvSpPr/>
      </xdr:nvSpPr>
      <xdr:spPr>
        <a:xfrm>
          <a:off x="857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80" name="角丸四角形吹き出し 47" hidden="1">
          <a:extLst>
            <a:ext uri="{FF2B5EF4-FFF2-40B4-BE49-F238E27FC236}">
              <a16:creationId xmlns:a16="http://schemas.microsoft.com/office/drawing/2014/main" id="{D2443EB3-5EB3-466A-8EEC-1EA32566EAB4}"/>
            </a:ext>
          </a:extLst>
        </xdr:cNvPr>
        <xdr:cNvSpPr/>
      </xdr:nvSpPr>
      <xdr:spPr>
        <a:xfrm>
          <a:off x="857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81" name="角丸四角形吹き出し 48" hidden="1">
          <a:extLst>
            <a:ext uri="{FF2B5EF4-FFF2-40B4-BE49-F238E27FC236}">
              <a16:creationId xmlns:a16="http://schemas.microsoft.com/office/drawing/2014/main" id="{E9B3FFBC-300E-4FEC-9F36-D72505A2F9FD}"/>
            </a:ext>
          </a:extLst>
        </xdr:cNvPr>
        <xdr:cNvSpPr/>
      </xdr:nvSpPr>
      <xdr:spPr>
        <a:xfrm>
          <a:off x="857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82" name="角丸四角形吹き出し 49" hidden="1">
          <a:extLst>
            <a:ext uri="{FF2B5EF4-FFF2-40B4-BE49-F238E27FC236}">
              <a16:creationId xmlns:a16="http://schemas.microsoft.com/office/drawing/2014/main" id="{848064A2-6F75-49AC-8768-39E897CD69D1}"/>
            </a:ext>
          </a:extLst>
        </xdr:cNvPr>
        <xdr:cNvSpPr/>
      </xdr:nvSpPr>
      <xdr:spPr>
        <a:xfrm>
          <a:off x="857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83" name="角丸四角形吹き出し 5" hidden="1">
          <a:extLst>
            <a:ext uri="{FF2B5EF4-FFF2-40B4-BE49-F238E27FC236}">
              <a16:creationId xmlns:a16="http://schemas.microsoft.com/office/drawing/2014/main" id="{E59AC684-F25B-4659-9312-3C3E308DF53D}"/>
            </a:ext>
          </a:extLst>
        </xdr:cNvPr>
        <xdr:cNvSpPr/>
      </xdr:nvSpPr>
      <xdr:spPr>
        <a:xfrm>
          <a:off x="857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84" name="角丸四角形吹き出し 28" hidden="1">
          <a:extLst>
            <a:ext uri="{FF2B5EF4-FFF2-40B4-BE49-F238E27FC236}">
              <a16:creationId xmlns:a16="http://schemas.microsoft.com/office/drawing/2014/main" id="{D495BBC1-A929-4012-A4A2-3E645D8B9ABF}"/>
            </a:ext>
          </a:extLst>
        </xdr:cNvPr>
        <xdr:cNvSpPr/>
      </xdr:nvSpPr>
      <xdr:spPr>
        <a:xfrm>
          <a:off x="857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85" name="角丸四角形吹き出し 5" hidden="1">
          <a:extLst>
            <a:ext uri="{FF2B5EF4-FFF2-40B4-BE49-F238E27FC236}">
              <a16:creationId xmlns:a16="http://schemas.microsoft.com/office/drawing/2014/main" id="{8E272545-63A7-4057-A52F-3427B82095F6}"/>
            </a:ext>
          </a:extLst>
        </xdr:cNvPr>
        <xdr:cNvSpPr/>
      </xdr:nvSpPr>
      <xdr:spPr>
        <a:xfrm>
          <a:off x="857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86" name="角丸四角形吹き出し 46" hidden="1">
          <a:extLst>
            <a:ext uri="{FF2B5EF4-FFF2-40B4-BE49-F238E27FC236}">
              <a16:creationId xmlns:a16="http://schemas.microsoft.com/office/drawing/2014/main" id="{9DBA57C5-2226-4823-B382-2FB85919E435}"/>
            </a:ext>
          </a:extLst>
        </xdr:cNvPr>
        <xdr:cNvSpPr/>
      </xdr:nvSpPr>
      <xdr:spPr>
        <a:xfrm>
          <a:off x="857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87" name="角丸四角形吹き出し 47" hidden="1">
          <a:extLst>
            <a:ext uri="{FF2B5EF4-FFF2-40B4-BE49-F238E27FC236}">
              <a16:creationId xmlns:a16="http://schemas.microsoft.com/office/drawing/2014/main" id="{AC2AE9B0-5389-4791-A9A8-DF8A81BAACA4}"/>
            </a:ext>
          </a:extLst>
        </xdr:cNvPr>
        <xdr:cNvSpPr/>
      </xdr:nvSpPr>
      <xdr:spPr>
        <a:xfrm>
          <a:off x="857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88" name="角丸四角形吹き出し 48" hidden="1">
          <a:extLst>
            <a:ext uri="{FF2B5EF4-FFF2-40B4-BE49-F238E27FC236}">
              <a16:creationId xmlns:a16="http://schemas.microsoft.com/office/drawing/2014/main" id="{E1689962-0EF4-4566-9A35-1C216D1CE3E7}"/>
            </a:ext>
          </a:extLst>
        </xdr:cNvPr>
        <xdr:cNvSpPr/>
      </xdr:nvSpPr>
      <xdr:spPr>
        <a:xfrm>
          <a:off x="857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89" name="角丸四角形吹き出し 49" hidden="1">
          <a:extLst>
            <a:ext uri="{FF2B5EF4-FFF2-40B4-BE49-F238E27FC236}">
              <a16:creationId xmlns:a16="http://schemas.microsoft.com/office/drawing/2014/main" id="{E59280D5-7808-4239-B36C-AB7BF8F8BCA3}"/>
            </a:ext>
          </a:extLst>
        </xdr:cNvPr>
        <xdr:cNvSpPr/>
      </xdr:nvSpPr>
      <xdr:spPr>
        <a:xfrm>
          <a:off x="857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90" name="角丸四角形吹き出し 5" hidden="1">
          <a:extLst>
            <a:ext uri="{FF2B5EF4-FFF2-40B4-BE49-F238E27FC236}">
              <a16:creationId xmlns:a16="http://schemas.microsoft.com/office/drawing/2014/main" id="{662DA52D-78A0-48EA-84B2-4D926BD55A90}"/>
            </a:ext>
          </a:extLst>
        </xdr:cNvPr>
        <xdr:cNvSpPr/>
      </xdr:nvSpPr>
      <xdr:spPr>
        <a:xfrm>
          <a:off x="857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91" name="角丸四角形吹き出し 28" hidden="1">
          <a:extLst>
            <a:ext uri="{FF2B5EF4-FFF2-40B4-BE49-F238E27FC236}">
              <a16:creationId xmlns:a16="http://schemas.microsoft.com/office/drawing/2014/main" id="{CE33CBA2-0929-4B4C-A3D3-BE7345C6A708}"/>
            </a:ext>
          </a:extLst>
        </xdr:cNvPr>
        <xdr:cNvSpPr/>
      </xdr:nvSpPr>
      <xdr:spPr>
        <a:xfrm>
          <a:off x="857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92" name="角丸四角形吹き出し 5" hidden="1">
          <a:extLst>
            <a:ext uri="{FF2B5EF4-FFF2-40B4-BE49-F238E27FC236}">
              <a16:creationId xmlns:a16="http://schemas.microsoft.com/office/drawing/2014/main" id="{ABF53096-C5E7-49F7-B2EA-E778187B3650}"/>
            </a:ext>
          </a:extLst>
        </xdr:cNvPr>
        <xdr:cNvSpPr/>
      </xdr:nvSpPr>
      <xdr:spPr>
        <a:xfrm>
          <a:off x="857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93" name="角丸四角形吹き出し 28" hidden="1">
          <a:extLst>
            <a:ext uri="{FF2B5EF4-FFF2-40B4-BE49-F238E27FC236}">
              <a16:creationId xmlns:a16="http://schemas.microsoft.com/office/drawing/2014/main" id="{615F2089-F815-453C-92D5-115896497114}"/>
            </a:ext>
          </a:extLst>
        </xdr:cNvPr>
        <xdr:cNvSpPr/>
      </xdr:nvSpPr>
      <xdr:spPr>
        <a:xfrm>
          <a:off x="857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94" name="角丸四角形吹き出し 5" hidden="1">
          <a:extLst>
            <a:ext uri="{FF2B5EF4-FFF2-40B4-BE49-F238E27FC236}">
              <a16:creationId xmlns:a16="http://schemas.microsoft.com/office/drawing/2014/main" id="{FFE67645-7A63-4FB7-86B5-72DBD1F5ACA8}"/>
            </a:ext>
          </a:extLst>
        </xdr:cNvPr>
        <xdr:cNvSpPr/>
      </xdr:nvSpPr>
      <xdr:spPr>
        <a:xfrm>
          <a:off x="857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95" name="角丸四角形吹き出し 28" hidden="1">
          <a:extLst>
            <a:ext uri="{FF2B5EF4-FFF2-40B4-BE49-F238E27FC236}">
              <a16:creationId xmlns:a16="http://schemas.microsoft.com/office/drawing/2014/main" id="{023E8F49-6C56-4178-A260-1E5C8F54D03C}"/>
            </a:ext>
          </a:extLst>
        </xdr:cNvPr>
        <xdr:cNvSpPr/>
      </xdr:nvSpPr>
      <xdr:spPr>
        <a:xfrm>
          <a:off x="857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8056788" cy="4015132"/>
    <xdr:sp macro="" textlink="">
      <xdr:nvSpPr>
        <xdr:cNvPr id="96" name="角丸四角形吹き出し 21" hidden="1">
          <a:extLst>
            <a:ext uri="{FF2B5EF4-FFF2-40B4-BE49-F238E27FC236}">
              <a16:creationId xmlns:a16="http://schemas.microsoft.com/office/drawing/2014/main" id="{99711A90-405B-4359-AE52-35C257830E16}"/>
            </a:ext>
          </a:extLst>
        </xdr:cNvPr>
        <xdr:cNvSpPr/>
      </xdr:nvSpPr>
      <xdr:spPr>
        <a:xfrm>
          <a:off x="85725" y="2181225"/>
          <a:ext cx="8056788" cy="4015132"/>
        </a:xfrm>
        <a:prstGeom prst="wedgeRoundRectCallout">
          <a:avLst>
            <a:gd name="adj1" fmla="val -68413"/>
            <a:gd name="adj2" fmla="val -1261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400">
              <a:solidFill>
                <a:schemeClr val="dk1"/>
              </a:solidFill>
              <a:effectLst/>
              <a:latin typeface="Meiryo UI" panose="020B0604030504040204" pitchFamily="50" charset="-128"/>
              <a:ea typeface="Meiryo UI" panose="020B0604030504040204" pitchFamily="50" charset="-128"/>
              <a:cs typeface="+mn-cs"/>
            </a:rPr>
            <a:t>質問</a:t>
          </a:r>
        </a:p>
        <a:p>
          <a:r>
            <a:rPr lang="ja-JP" altLang="en-US" sz="1400">
              <a:solidFill>
                <a:schemeClr val="dk1"/>
              </a:solidFill>
              <a:effectLst/>
              <a:latin typeface="Meiryo UI" panose="020B0604030504040204" pitchFamily="50" charset="-128"/>
              <a:ea typeface="Meiryo UI" panose="020B0604030504040204" pitchFamily="50" charset="-128"/>
              <a:cs typeface="+mn-cs"/>
            </a:rPr>
            <a:t>達成基準の成熟度レベル差がありますが、これはトライアル版作成当初、情報と機器をあえて分けている理由が、「データ」と「モノ」と異なる分類になっており、それぞれ成熟度を上げる難易度が違うという理由でそれぞれの達成条件を変えているとも解釈できますが、それぞれの達成基準と他社事例の揺らぎについて、以下、解釈があっているか確認させてください</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25</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に定義した管理ルールの順守状況の点検を行っていること。←管理ルールの実践状況の自己審査や第三者監査を求めるような基準となっています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少なくとも自己検証を求めています</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点検の例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管理ルールの遵守状況を確認するチェックリストを作成し、</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 チェックリストにより点検し、不備・違反があれば是正を行っている。</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・・・「何を」が記載されている</a:t>
          </a:r>
        </a:p>
      </xdr:txBody>
    </xdr:sp>
    <xdr:clientData/>
  </xdr:oneCellAnchor>
  <xdr:oneCellAnchor>
    <xdr:from>
      <xdr:col>1</xdr:col>
      <xdr:colOff>0</xdr:colOff>
      <xdr:row>7</xdr:row>
      <xdr:rowOff>0</xdr:rowOff>
    </xdr:from>
    <xdr:ext cx="5261499" cy="1919776"/>
    <xdr:sp macro="" textlink="">
      <xdr:nvSpPr>
        <xdr:cNvPr id="97" name="角丸四角形吹き出し 5" hidden="1">
          <a:extLst>
            <a:ext uri="{FF2B5EF4-FFF2-40B4-BE49-F238E27FC236}">
              <a16:creationId xmlns:a16="http://schemas.microsoft.com/office/drawing/2014/main" id="{8F3D750D-ECBF-468C-8F3B-D53C9C34441C}"/>
            </a:ext>
          </a:extLst>
        </xdr:cNvPr>
        <xdr:cNvSpPr/>
      </xdr:nvSpPr>
      <xdr:spPr>
        <a:xfrm>
          <a:off x="857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98" name="角丸四角形吹き出し 28" hidden="1">
          <a:extLst>
            <a:ext uri="{FF2B5EF4-FFF2-40B4-BE49-F238E27FC236}">
              <a16:creationId xmlns:a16="http://schemas.microsoft.com/office/drawing/2014/main" id="{536259CD-1719-4E59-93BF-6D88AACD9C27}"/>
            </a:ext>
          </a:extLst>
        </xdr:cNvPr>
        <xdr:cNvSpPr/>
      </xdr:nvSpPr>
      <xdr:spPr>
        <a:xfrm>
          <a:off x="857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0</xdr:col>
      <xdr:colOff>0</xdr:colOff>
      <xdr:row>7</xdr:row>
      <xdr:rowOff>0</xdr:rowOff>
    </xdr:from>
    <xdr:ext cx="8056788" cy="4015132"/>
    <xdr:sp macro="" textlink="">
      <xdr:nvSpPr>
        <xdr:cNvPr id="99" name="角丸四角形吹き出し 21" hidden="1">
          <a:extLst>
            <a:ext uri="{FF2B5EF4-FFF2-40B4-BE49-F238E27FC236}">
              <a16:creationId xmlns:a16="http://schemas.microsoft.com/office/drawing/2014/main" id="{7BD65508-A2C7-4810-B7C9-66E5FC439BE8}"/>
            </a:ext>
          </a:extLst>
        </xdr:cNvPr>
        <xdr:cNvSpPr/>
      </xdr:nvSpPr>
      <xdr:spPr>
        <a:xfrm>
          <a:off x="0" y="2181225"/>
          <a:ext cx="8056788" cy="4015132"/>
        </a:xfrm>
        <a:prstGeom prst="wedgeRoundRectCallout">
          <a:avLst>
            <a:gd name="adj1" fmla="val -68413"/>
            <a:gd name="adj2" fmla="val -1261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400">
              <a:solidFill>
                <a:schemeClr val="dk1"/>
              </a:solidFill>
              <a:effectLst/>
              <a:latin typeface="Meiryo UI" panose="020B0604030504040204" pitchFamily="50" charset="-128"/>
              <a:ea typeface="Meiryo UI" panose="020B0604030504040204" pitchFamily="50" charset="-128"/>
              <a:cs typeface="+mn-cs"/>
            </a:rPr>
            <a:t>質問</a:t>
          </a:r>
        </a:p>
        <a:p>
          <a:r>
            <a:rPr lang="ja-JP" altLang="en-US" sz="1400">
              <a:solidFill>
                <a:schemeClr val="dk1"/>
              </a:solidFill>
              <a:effectLst/>
              <a:latin typeface="Meiryo UI" panose="020B0604030504040204" pitchFamily="50" charset="-128"/>
              <a:ea typeface="Meiryo UI" panose="020B0604030504040204" pitchFamily="50" charset="-128"/>
              <a:cs typeface="+mn-cs"/>
            </a:rPr>
            <a:t>達成基準の成熟度レベル差がありますが、これはトライアル版作成当初、情報と機器をあえて分けている理由が、「データ」と「モノ」と異なる分類になっており、それぞれ成熟度を上げる難易度が違うという理由でそれぞれの達成条件を変えているとも解釈できますが、それぞれの達成基準と他社事例の揺らぎについて、以下、解釈があっているか確認させてください</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25</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に定義した管理ルールの順守状況の点検を行っていること。←管理ルールの実践状況の自己審査や第三者監査を求めるような基準となっています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少なくとも自己検証を求めています</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点検の例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管理ルールの遵守状況を確認するチェックリストを作成し、</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 チェックリストにより点検し、不備・違反があれば是正を行っている。</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・・・「何を」が記載されている</a:t>
          </a:r>
        </a:p>
      </xdr:txBody>
    </xdr:sp>
    <xdr:clientData/>
  </xdr:oneCellAnchor>
  <xdr:oneCellAnchor>
    <xdr:from>
      <xdr:col>1</xdr:col>
      <xdr:colOff>0</xdr:colOff>
      <xdr:row>7</xdr:row>
      <xdr:rowOff>0</xdr:rowOff>
    </xdr:from>
    <xdr:ext cx="5261499" cy="1919776"/>
    <xdr:sp macro="" textlink="">
      <xdr:nvSpPr>
        <xdr:cNvPr id="100" name="角丸四角形吹き出し 46" hidden="1">
          <a:extLst>
            <a:ext uri="{FF2B5EF4-FFF2-40B4-BE49-F238E27FC236}">
              <a16:creationId xmlns:a16="http://schemas.microsoft.com/office/drawing/2014/main" id="{924E7F1B-6C7E-45E5-A1CB-26E65BAF7197}"/>
            </a:ext>
          </a:extLst>
        </xdr:cNvPr>
        <xdr:cNvSpPr/>
      </xdr:nvSpPr>
      <xdr:spPr>
        <a:xfrm>
          <a:off x="857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101" name="角丸四角形吹き出し 47" hidden="1">
          <a:extLst>
            <a:ext uri="{FF2B5EF4-FFF2-40B4-BE49-F238E27FC236}">
              <a16:creationId xmlns:a16="http://schemas.microsoft.com/office/drawing/2014/main" id="{8F495387-C4B5-4145-83B9-00F59D9780D1}"/>
            </a:ext>
          </a:extLst>
        </xdr:cNvPr>
        <xdr:cNvSpPr/>
      </xdr:nvSpPr>
      <xdr:spPr>
        <a:xfrm>
          <a:off x="857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102" name="角丸四角形吹き出し 48" hidden="1">
          <a:extLst>
            <a:ext uri="{FF2B5EF4-FFF2-40B4-BE49-F238E27FC236}">
              <a16:creationId xmlns:a16="http://schemas.microsoft.com/office/drawing/2014/main" id="{8F62D05F-DED0-49E7-A930-7AFC4D29DDAA}"/>
            </a:ext>
          </a:extLst>
        </xdr:cNvPr>
        <xdr:cNvSpPr/>
      </xdr:nvSpPr>
      <xdr:spPr>
        <a:xfrm>
          <a:off x="857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103" name="角丸四角形吹き出し 49" hidden="1">
          <a:extLst>
            <a:ext uri="{FF2B5EF4-FFF2-40B4-BE49-F238E27FC236}">
              <a16:creationId xmlns:a16="http://schemas.microsoft.com/office/drawing/2014/main" id="{39D53E09-B57D-4F7D-9F4D-0517BA54F8B0}"/>
            </a:ext>
          </a:extLst>
        </xdr:cNvPr>
        <xdr:cNvSpPr/>
      </xdr:nvSpPr>
      <xdr:spPr>
        <a:xfrm>
          <a:off x="857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0</xdr:col>
      <xdr:colOff>0</xdr:colOff>
      <xdr:row>7</xdr:row>
      <xdr:rowOff>0</xdr:rowOff>
    </xdr:from>
    <xdr:ext cx="8056788" cy="4015132"/>
    <xdr:sp macro="" textlink="">
      <xdr:nvSpPr>
        <xdr:cNvPr id="104" name="角丸四角形吹き出し 21" hidden="1">
          <a:extLst>
            <a:ext uri="{FF2B5EF4-FFF2-40B4-BE49-F238E27FC236}">
              <a16:creationId xmlns:a16="http://schemas.microsoft.com/office/drawing/2014/main" id="{DE753CF9-20DD-40ED-B364-8A8EF4C92331}"/>
            </a:ext>
          </a:extLst>
        </xdr:cNvPr>
        <xdr:cNvSpPr/>
      </xdr:nvSpPr>
      <xdr:spPr>
        <a:xfrm>
          <a:off x="0" y="2181225"/>
          <a:ext cx="8056788" cy="4015132"/>
        </a:xfrm>
        <a:prstGeom prst="wedgeRoundRectCallout">
          <a:avLst>
            <a:gd name="adj1" fmla="val -68413"/>
            <a:gd name="adj2" fmla="val -1261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400">
              <a:solidFill>
                <a:schemeClr val="dk1"/>
              </a:solidFill>
              <a:effectLst/>
              <a:latin typeface="Meiryo UI" panose="020B0604030504040204" pitchFamily="50" charset="-128"/>
              <a:ea typeface="Meiryo UI" panose="020B0604030504040204" pitchFamily="50" charset="-128"/>
              <a:cs typeface="+mn-cs"/>
            </a:rPr>
            <a:t>質問</a:t>
          </a:r>
        </a:p>
        <a:p>
          <a:r>
            <a:rPr lang="ja-JP" altLang="en-US" sz="1400">
              <a:solidFill>
                <a:schemeClr val="dk1"/>
              </a:solidFill>
              <a:effectLst/>
              <a:latin typeface="Meiryo UI" panose="020B0604030504040204" pitchFamily="50" charset="-128"/>
              <a:ea typeface="Meiryo UI" panose="020B0604030504040204" pitchFamily="50" charset="-128"/>
              <a:cs typeface="+mn-cs"/>
            </a:rPr>
            <a:t>達成基準の成熟度レベル差がありますが、これはトライアル版作成当初、情報と機器をあえて分けている理由が、「データ」と「モノ」と異なる分類になっており、それぞれ成熟度を上げる難易度が違うという理由でそれぞれの達成条件を変えているとも解釈できますが、それぞれの達成基準と他社事例の揺らぎについて、以下、解釈があっているか確認させてください</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25</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に定義した管理ルールの順守状況の点検を行っていること。←管理ルールの実践状況の自己審査や第三者監査を求めるような基準となっています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少なくとも自己検証を求めています</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点検の例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管理ルールの遵守状況を確認するチェックリストを作成し、</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 チェックリストにより点検し、不備・違反があれば是正を行っている。</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・・・「何を」が記載されている</a:t>
          </a:r>
        </a:p>
      </xdr:txBody>
    </xdr:sp>
    <xdr:clientData/>
  </xdr:oneCellAnchor>
  <xdr:oneCellAnchor>
    <xdr:from>
      <xdr:col>1</xdr:col>
      <xdr:colOff>0</xdr:colOff>
      <xdr:row>7</xdr:row>
      <xdr:rowOff>0</xdr:rowOff>
    </xdr:from>
    <xdr:ext cx="5261499" cy="1919776"/>
    <xdr:sp macro="" textlink="">
      <xdr:nvSpPr>
        <xdr:cNvPr id="105" name="角丸四角形吹き出し 5" hidden="1">
          <a:extLst>
            <a:ext uri="{FF2B5EF4-FFF2-40B4-BE49-F238E27FC236}">
              <a16:creationId xmlns:a16="http://schemas.microsoft.com/office/drawing/2014/main" id="{0AF5AFE3-432B-4EB0-B1A5-6846C7AAA155}"/>
            </a:ext>
          </a:extLst>
        </xdr:cNvPr>
        <xdr:cNvSpPr/>
      </xdr:nvSpPr>
      <xdr:spPr>
        <a:xfrm>
          <a:off x="857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106" name="角丸四角形吹き出し 28" hidden="1">
          <a:extLst>
            <a:ext uri="{FF2B5EF4-FFF2-40B4-BE49-F238E27FC236}">
              <a16:creationId xmlns:a16="http://schemas.microsoft.com/office/drawing/2014/main" id="{9D959B58-C1E2-4644-B319-6A0F67E0ABCE}"/>
            </a:ext>
          </a:extLst>
        </xdr:cNvPr>
        <xdr:cNvSpPr/>
      </xdr:nvSpPr>
      <xdr:spPr>
        <a:xfrm>
          <a:off x="857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107" name="角丸四角形吹き出し 5" hidden="1">
          <a:extLst>
            <a:ext uri="{FF2B5EF4-FFF2-40B4-BE49-F238E27FC236}">
              <a16:creationId xmlns:a16="http://schemas.microsoft.com/office/drawing/2014/main" id="{43376E21-53AE-4906-92DC-93C1EAC04421}"/>
            </a:ext>
          </a:extLst>
        </xdr:cNvPr>
        <xdr:cNvSpPr/>
      </xdr:nvSpPr>
      <xdr:spPr>
        <a:xfrm>
          <a:off x="857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108" name="角丸四角形吹き出し 28" hidden="1">
          <a:extLst>
            <a:ext uri="{FF2B5EF4-FFF2-40B4-BE49-F238E27FC236}">
              <a16:creationId xmlns:a16="http://schemas.microsoft.com/office/drawing/2014/main" id="{4BF0C75C-BC04-4184-A94E-E111054F3EAD}"/>
            </a:ext>
          </a:extLst>
        </xdr:cNvPr>
        <xdr:cNvSpPr/>
      </xdr:nvSpPr>
      <xdr:spPr>
        <a:xfrm>
          <a:off x="857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109" name="角丸四角形吹き出し 46" hidden="1">
          <a:extLst>
            <a:ext uri="{FF2B5EF4-FFF2-40B4-BE49-F238E27FC236}">
              <a16:creationId xmlns:a16="http://schemas.microsoft.com/office/drawing/2014/main" id="{7196514F-D6DC-496F-9ADD-D1B1A9F336F8}"/>
            </a:ext>
          </a:extLst>
        </xdr:cNvPr>
        <xdr:cNvSpPr/>
      </xdr:nvSpPr>
      <xdr:spPr>
        <a:xfrm>
          <a:off x="857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110" name="角丸四角形吹き出し 47" hidden="1">
          <a:extLst>
            <a:ext uri="{FF2B5EF4-FFF2-40B4-BE49-F238E27FC236}">
              <a16:creationId xmlns:a16="http://schemas.microsoft.com/office/drawing/2014/main" id="{33CA5C0F-0DF3-49DC-A3BF-855E6B791BE7}"/>
            </a:ext>
          </a:extLst>
        </xdr:cNvPr>
        <xdr:cNvSpPr/>
      </xdr:nvSpPr>
      <xdr:spPr>
        <a:xfrm>
          <a:off x="857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111" name="角丸四角形吹き出し 48" hidden="1">
          <a:extLst>
            <a:ext uri="{FF2B5EF4-FFF2-40B4-BE49-F238E27FC236}">
              <a16:creationId xmlns:a16="http://schemas.microsoft.com/office/drawing/2014/main" id="{364A721D-2FBF-400C-A0CF-3B9DA5430FC8}"/>
            </a:ext>
          </a:extLst>
        </xdr:cNvPr>
        <xdr:cNvSpPr/>
      </xdr:nvSpPr>
      <xdr:spPr>
        <a:xfrm>
          <a:off x="857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112" name="角丸四角形吹き出し 49" hidden="1">
          <a:extLst>
            <a:ext uri="{FF2B5EF4-FFF2-40B4-BE49-F238E27FC236}">
              <a16:creationId xmlns:a16="http://schemas.microsoft.com/office/drawing/2014/main" id="{2CD21B32-2CA9-49E0-8EE5-99C69A641732}"/>
            </a:ext>
          </a:extLst>
        </xdr:cNvPr>
        <xdr:cNvSpPr/>
      </xdr:nvSpPr>
      <xdr:spPr>
        <a:xfrm>
          <a:off x="857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113" name="角丸四角形吹き出し 5" hidden="1">
          <a:extLst>
            <a:ext uri="{FF2B5EF4-FFF2-40B4-BE49-F238E27FC236}">
              <a16:creationId xmlns:a16="http://schemas.microsoft.com/office/drawing/2014/main" id="{40E64275-B731-46AD-BCF4-18C71C0FD10C}"/>
            </a:ext>
          </a:extLst>
        </xdr:cNvPr>
        <xdr:cNvSpPr/>
      </xdr:nvSpPr>
      <xdr:spPr>
        <a:xfrm>
          <a:off x="857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114" name="角丸四角形吹き出し 28" hidden="1">
          <a:extLst>
            <a:ext uri="{FF2B5EF4-FFF2-40B4-BE49-F238E27FC236}">
              <a16:creationId xmlns:a16="http://schemas.microsoft.com/office/drawing/2014/main" id="{8B1C5006-97DB-42DF-BC3F-DBB77FCFBF9F}"/>
            </a:ext>
          </a:extLst>
        </xdr:cNvPr>
        <xdr:cNvSpPr/>
      </xdr:nvSpPr>
      <xdr:spPr>
        <a:xfrm>
          <a:off x="857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115" name="角丸四角形吹き出し 5" hidden="1">
          <a:extLst>
            <a:ext uri="{FF2B5EF4-FFF2-40B4-BE49-F238E27FC236}">
              <a16:creationId xmlns:a16="http://schemas.microsoft.com/office/drawing/2014/main" id="{7B5E99DE-CCB9-4CE5-9AD5-8078404B1D0A}"/>
            </a:ext>
          </a:extLst>
        </xdr:cNvPr>
        <xdr:cNvSpPr/>
      </xdr:nvSpPr>
      <xdr:spPr>
        <a:xfrm>
          <a:off x="857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116" name="角丸四角形吹き出し 28" hidden="1">
          <a:extLst>
            <a:ext uri="{FF2B5EF4-FFF2-40B4-BE49-F238E27FC236}">
              <a16:creationId xmlns:a16="http://schemas.microsoft.com/office/drawing/2014/main" id="{C344C38B-C0CA-4896-A359-C53C6B34F221}"/>
            </a:ext>
          </a:extLst>
        </xdr:cNvPr>
        <xdr:cNvSpPr/>
      </xdr:nvSpPr>
      <xdr:spPr>
        <a:xfrm>
          <a:off x="857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117" name="角丸四角形吹き出し 46" hidden="1">
          <a:extLst>
            <a:ext uri="{FF2B5EF4-FFF2-40B4-BE49-F238E27FC236}">
              <a16:creationId xmlns:a16="http://schemas.microsoft.com/office/drawing/2014/main" id="{A5ECA6C9-2D85-4DF5-8B8C-EE5E7376AB77}"/>
            </a:ext>
          </a:extLst>
        </xdr:cNvPr>
        <xdr:cNvSpPr/>
      </xdr:nvSpPr>
      <xdr:spPr>
        <a:xfrm>
          <a:off x="857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118" name="角丸四角形吹き出し 47" hidden="1">
          <a:extLst>
            <a:ext uri="{FF2B5EF4-FFF2-40B4-BE49-F238E27FC236}">
              <a16:creationId xmlns:a16="http://schemas.microsoft.com/office/drawing/2014/main" id="{15A962D2-6AA0-4603-BD9E-FE613D926119}"/>
            </a:ext>
          </a:extLst>
        </xdr:cNvPr>
        <xdr:cNvSpPr/>
      </xdr:nvSpPr>
      <xdr:spPr>
        <a:xfrm>
          <a:off x="857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119" name="角丸四角形吹き出し 48" hidden="1">
          <a:extLst>
            <a:ext uri="{FF2B5EF4-FFF2-40B4-BE49-F238E27FC236}">
              <a16:creationId xmlns:a16="http://schemas.microsoft.com/office/drawing/2014/main" id="{DAF836E1-E2CB-4EE4-9D2B-0E1A61D8B30C}"/>
            </a:ext>
          </a:extLst>
        </xdr:cNvPr>
        <xdr:cNvSpPr/>
      </xdr:nvSpPr>
      <xdr:spPr>
        <a:xfrm>
          <a:off x="857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7</xdr:row>
      <xdr:rowOff>0</xdr:rowOff>
    </xdr:from>
    <xdr:ext cx="5261499" cy="1919776"/>
    <xdr:sp macro="" textlink="">
      <xdr:nvSpPr>
        <xdr:cNvPr id="120" name="角丸四角形吹き出し 49" hidden="1">
          <a:extLst>
            <a:ext uri="{FF2B5EF4-FFF2-40B4-BE49-F238E27FC236}">
              <a16:creationId xmlns:a16="http://schemas.microsoft.com/office/drawing/2014/main" id="{2161D9A9-2779-4B02-AA3B-83A54844EC9F}"/>
            </a:ext>
          </a:extLst>
        </xdr:cNvPr>
        <xdr:cNvSpPr/>
      </xdr:nvSpPr>
      <xdr:spPr>
        <a:xfrm>
          <a:off x="85725" y="2181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2790372" cy="1908470"/>
    <xdr:sp macro="" textlink="">
      <xdr:nvSpPr>
        <xdr:cNvPr id="121" name="角丸四角形吹き出し 4" hidden="1">
          <a:extLst>
            <a:ext uri="{FF2B5EF4-FFF2-40B4-BE49-F238E27FC236}">
              <a16:creationId xmlns:a16="http://schemas.microsoft.com/office/drawing/2014/main" id="{F878498D-0F1F-4A0D-98BA-B7E110BC355A}"/>
            </a:ext>
          </a:extLst>
        </xdr:cNvPr>
        <xdr:cNvSpPr/>
      </xdr:nvSpPr>
      <xdr:spPr>
        <a:xfrm>
          <a:off x="85725" y="8277225"/>
          <a:ext cx="2790372" cy="1908470"/>
        </a:xfrm>
        <a:prstGeom prst="wedgeRoundRectCallout">
          <a:avLst>
            <a:gd name="adj1" fmla="val 12371"/>
            <a:gd name="adj2" fmla="val 63169"/>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lIns="36000" tIns="36000" rIns="36000" bIns="36000" rtlCol="0" anchor="t">
          <a:noAutofit/>
        </a:bodyPr>
        <a:lstStyle/>
        <a:p>
          <a:pPr algn="l">
            <a:lnSpc>
              <a:spcPts val="1700"/>
            </a:lnSpc>
          </a:pPr>
          <a:r>
            <a:rPr kumimoji="1" lang="ja-JP" altLang="en-US" sz="1600">
              <a:latin typeface="Meiryo UI" panose="020B0604030504040204" pitchFamily="50" charset="-128"/>
              <a:ea typeface="Meiryo UI" panose="020B0604030504040204" pitchFamily="50" charset="-128"/>
            </a:rPr>
            <a:t>以降にそれぞれのルールの策定が登場する為、</a:t>
          </a:r>
          <a:r>
            <a:rPr kumimoji="1" lang="ja-JP" altLang="ja-JP" sz="1100">
              <a:solidFill>
                <a:schemeClr val="dk1"/>
              </a:solidFill>
              <a:effectLst/>
              <a:latin typeface="+mn-lt"/>
              <a:ea typeface="+mn-ea"/>
              <a:cs typeface="+mn-cs"/>
            </a:rPr>
            <a:t>”</a:t>
          </a:r>
          <a:r>
            <a:rPr kumimoji="1" lang="ja-JP" altLang="en-US" sz="1600">
              <a:latin typeface="Meiryo UI" panose="020B0604030504040204" pitchFamily="50" charset="-128"/>
              <a:ea typeface="Meiryo UI" panose="020B0604030504040204" pitchFamily="50" charset="-128"/>
            </a:rPr>
            <a:t>ルール”というラベルは不要とし、守秘義務というラベルとし、達成条件３のみとしてはいかがでしょうか</a:t>
          </a:r>
          <a:endParaRPr kumimoji="1" lang="en-US" altLang="ja-JP" sz="1600">
            <a:latin typeface="Meiryo UI" panose="020B0604030504040204" pitchFamily="50" charset="-128"/>
            <a:ea typeface="Meiryo UI" panose="020B0604030504040204" pitchFamily="50" charset="-128"/>
          </a:endParaRPr>
        </a:p>
        <a:p>
          <a:pPr algn="l">
            <a:lnSpc>
              <a:spcPts val="1700"/>
            </a:lnSpc>
          </a:pPr>
          <a:endParaRPr kumimoji="1" lang="en-US" altLang="ja-JP" sz="1600">
            <a:latin typeface="Meiryo UI" panose="020B0604030504040204" pitchFamily="50" charset="-128"/>
            <a:ea typeface="Meiryo UI" panose="020B0604030504040204" pitchFamily="50" charset="-128"/>
          </a:endParaRPr>
        </a:p>
        <a:p>
          <a:pPr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rPr>
            <a:t>→機密情報を扱うルール としました</a:t>
          </a:r>
          <a:endParaRPr kumimoji="1" lang="en-US" altLang="ja-JP" sz="1600">
            <a:solidFill>
              <a:srgbClr val="FF0000"/>
            </a:solidFill>
            <a:latin typeface="Meiryo UI" panose="020B0604030504040204" pitchFamily="50" charset="-128"/>
            <a:ea typeface="Meiryo UI" panose="020B0604030504040204" pitchFamily="50" charset="-128"/>
          </a:endParaRPr>
        </a:p>
      </xdr:txBody>
    </xdr:sp>
    <xdr:clientData/>
  </xdr:oneCellAnchor>
  <xdr:oneCellAnchor>
    <xdr:from>
      <xdr:col>1</xdr:col>
      <xdr:colOff>0</xdr:colOff>
      <xdr:row>27</xdr:row>
      <xdr:rowOff>0</xdr:rowOff>
    </xdr:from>
    <xdr:ext cx="7889875" cy="1767140"/>
    <xdr:sp macro="" textlink="">
      <xdr:nvSpPr>
        <xdr:cNvPr id="122" name="角丸四角形吹き出し 20" hidden="1">
          <a:extLst>
            <a:ext uri="{FF2B5EF4-FFF2-40B4-BE49-F238E27FC236}">
              <a16:creationId xmlns:a16="http://schemas.microsoft.com/office/drawing/2014/main" id="{EF699427-96A9-4413-A452-A3176696D137}"/>
            </a:ext>
          </a:extLst>
        </xdr:cNvPr>
        <xdr:cNvSpPr/>
      </xdr:nvSpPr>
      <xdr:spPr>
        <a:xfrm>
          <a:off x="85725" y="8277225"/>
          <a:ext cx="7889875" cy="1767140"/>
        </a:xfrm>
        <a:prstGeom prst="wedgeRoundRectCallout">
          <a:avLst>
            <a:gd name="adj1" fmla="val 17459"/>
            <a:gd name="adj2" fmla="val -94750"/>
            <a:gd name="adj3" fmla="val 16667"/>
          </a:avLst>
        </a:prstGeom>
        <a:solidFill>
          <a:schemeClr val="accent6">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en-US" altLang="ja-JP" sz="1800">
              <a:solidFill>
                <a:schemeClr val="dk1"/>
              </a:solidFill>
              <a:effectLst/>
              <a:latin typeface="Meiryo UI" panose="020B0604030504040204" pitchFamily="50" charset="-128"/>
              <a:ea typeface="Meiryo UI" panose="020B0604030504040204" pitchFamily="50" charset="-128"/>
              <a:cs typeface="+mn-cs"/>
            </a:rPr>
            <a:t>F</a:t>
          </a:r>
          <a:r>
            <a:rPr lang="ja-JP" altLang="ja-JP" sz="1800">
              <a:solidFill>
                <a:schemeClr val="dk1"/>
              </a:solidFill>
              <a:effectLst/>
              <a:latin typeface="Meiryo UI" panose="020B0604030504040204" pitchFamily="50" charset="-128"/>
              <a:ea typeface="Meiryo UI" panose="020B0604030504040204" pitchFamily="50" charset="-128"/>
              <a:cs typeface="+mn-cs"/>
            </a:rPr>
            <a:t>列の目的と</a:t>
          </a:r>
          <a:r>
            <a:rPr lang="en-US" altLang="ja-JP" sz="1800">
              <a:solidFill>
                <a:schemeClr val="dk1"/>
              </a:solidFill>
              <a:effectLst/>
              <a:latin typeface="Meiryo UI" panose="020B0604030504040204" pitchFamily="50" charset="-128"/>
              <a:ea typeface="Meiryo UI" panose="020B0604030504040204" pitchFamily="50" charset="-128"/>
              <a:cs typeface="+mn-cs"/>
            </a:rPr>
            <a:t>G</a:t>
          </a:r>
          <a:r>
            <a:rPr lang="ja-JP" altLang="ja-JP" sz="1800">
              <a:solidFill>
                <a:schemeClr val="dk1"/>
              </a:solidFill>
              <a:effectLst/>
              <a:latin typeface="Meiryo UI" panose="020B0604030504040204" pitchFamily="50" charset="-128"/>
              <a:ea typeface="Meiryo UI" panose="020B0604030504040204" pitchFamily="50" charset="-128"/>
              <a:cs typeface="+mn-cs"/>
            </a:rPr>
            <a:t>列の要求事項について、順番を入れ替えたほうがよいと思いました。</a:t>
          </a:r>
        </a:p>
        <a:p>
          <a:r>
            <a:rPr lang="ja-JP" altLang="ja-JP" sz="1800">
              <a:solidFill>
                <a:schemeClr val="dk1"/>
              </a:solidFill>
              <a:effectLst/>
              <a:latin typeface="Meiryo UI" panose="020B0604030504040204" pitchFamily="50" charset="-128"/>
              <a:ea typeface="Meiryo UI" panose="020B0604030504040204" pitchFamily="50" charset="-128"/>
              <a:cs typeface="+mn-cs"/>
            </a:rPr>
            <a:t>たしかに「何のために」が重要なのですが、目的が先に来ると唐突な印象があると思い、</a:t>
          </a:r>
        </a:p>
        <a:p>
          <a:r>
            <a:rPr lang="ja-JP" altLang="ja-JP" sz="1800">
              <a:solidFill>
                <a:schemeClr val="dk1"/>
              </a:solidFill>
              <a:effectLst/>
              <a:latin typeface="Meiryo UI" panose="020B0604030504040204" pitchFamily="50" charset="-128"/>
              <a:ea typeface="Meiryo UI" panose="020B0604030504040204" pitchFamily="50" charset="-128"/>
              <a:cs typeface="+mn-cs"/>
            </a:rPr>
            <a:t>要求事項があって、それは「何のために」と読むほうが読み手側としては読みやすいかなと思いました。</a:t>
          </a:r>
        </a:p>
      </xdr:txBody>
    </xdr:sp>
    <xdr:clientData/>
  </xdr:oneCellAnchor>
  <xdr:oneCellAnchor>
    <xdr:from>
      <xdr:col>1</xdr:col>
      <xdr:colOff>0</xdr:colOff>
      <xdr:row>27</xdr:row>
      <xdr:rowOff>0</xdr:rowOff>
    </xdr:from>
    <xdr:ext cx="7889875" cy="1767140"/>
    <xdr:sp macro="" textlink="">
      <xdr:nvSpPr>
        <xdr:cNvPr id="123" name="角丸四角形吹き出し 24" hidden="1">
          <a:extLst>
            <a:ext uri="{FF2B5EF4-FFF2-40B4-BE49-F238E27FC236}">
              <a16:creationId xmlns:a16="http://schemas.microsoft.com/office/drawing/2014/main" id="{73D8AC01-7944-4386-B30E-D5CD7866503C}"/>
            </a:ext>
          </a:extLst>
        </xdr:cNvPr>
        <xdr:cNvSpPr/>
      </xdr:nvSpPr>
      <xdr:spPr>
        <a:xfrm>
          <a:off x="85725" y="8277225"/>
          <a:ext cx="7889875" cy="1767140"/>
        </a:xfrm>
        <a:prstGeom prst="wedgeRoundRectCallout">
          <a:avLst>
            <a:gd name="adj1" fmla="val 41000"/>
            <a:gd name="adj2" fmla="val -88462"/>
            <a:gd name="adj3" fmla="val 16667"/>
          </a:avLst>
        </a:prstGeom>
        <a:solidFill>
          <a:schemeClr val="accent6">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en-US" altLang="ja-JP" sz="1800">
              <a:solidFill>
                <a:schemeClr val="dk1"/>
              </a:solidFill>
              <a:effectLst/>
              <a:latin typeface="Meiryo UI" panose="020B0604030504040204" pitchFamily="50" charset="-128"/>
              <a:ea typeface="Meiryo UI" panose="020B0604030504040204" pitchFamily="50" charset="-128"/>
              <a:cs typeface="+mn-cs"/>
            </a:rPr>
            <a:t>F</a:t>
          </a:r>
          <a:r>
            <a:rPr lang="ja-JP" altLang="ja-JP" sz="1800">
              <a:solidFill>
                <a:schemeClr val="dk1"/>
              </a:solidFill>
              <a:effectLst/>
              <a:latin typeface="Meiryo UI" panose="020B0604030504040204" pitchFamily="50" charset="-128"/>
              <a:ea typeface="Meiryo UI" panose="020B0604030504040204" pitchFamily="50" charset="-128"/>
              <a:cs typeface="+mn-cs"/>
            </a:rPr>
            <a:t>列の目的と</a:t>
          </a:r>
          <a:r>
            <a:rPr lang="en-US" altLang="ja-JP" sz="1800">
              <a:solidFill>
                <a:schemeClr val="dk1"/>
              </a:solidFill>
              <a:effectLst/>
              <a:latin typeface="Meiryo UI" panose="020B0604030504040204" pitchFamily="50" charset="-128"/>
              <a:ea typeface="Meiryo UI" panose="020B0604030504040204" pitchFamily="50" charset="-128"/>
              <a:cs typeface="+mn-cs"/>
            </a:rPr>
            <a:t>G</a:t>
          </a:r>
          <a:r>
            <a:rPr lang="ja-JP" altLang="ja-JP" sz="1800">
              <a:solidFill>
                <a:schemeClr val="dk1"/>
              </a:solidFill>
              <a:effectLst/>
              <a:latin typeface="Meiryo UI" panose="020B0604030504040204" pitchFamily="50" charset="-128"/>
              <a:ea typeface="Meiryo UI" panose="020B0604030504040204" pitchFamily="50" charset="-128"/>
              <a:cs typeface="+mn-cs"/>
            </a:rPr>
            <a:t>列の要求事項について、順番を入れ替えたほうがよいと思いました。</a:t>
          </a:r>
        </a:p>
        <a:p>
          <a:r>
            <a:rPr lang="ja-JP" altLang="ja-JP" sz="1800">
              <a:solidFill>
                <a:schemeClr val="dk1"/>
              </a:solidFill>
              <a:effectLst/>
              <a:latin typeface="Meiryo UI" panose="020B0604030504040204" pitchFamily="50" charset="-128"/>
              <a:ea typeface="Meiryo UI" panose="020B0604030504040204" pitchFamily="50" charset="-128"/>
              <a:cs typeface="+mn-cs"/>
            </a:rPr>
            <a:t>たしかに「何のために」が重要なのですが、目的が先に来ると唐突な印象があると思い、</a:t>
          </a:r>
        </a:p>
        <a:p>
          <a:r>
            <a:rPr lang="ja-JP" altLang="ja-JP" sz="1800">
              <a:solidFill>
                <a:schemeClr val="dk1"/>
              </a:solidFill>
              <a:effectLst/>
              <a:latin typeface="Meiryo UI" panose="020B0604030504040204" pitchFamily="50" charset="-128"/>
              <a:ea typeface="Meiryo UI" panose="020B0604030504040204" pitchFamily="50" charset="-128"/>
              <a:cs typeface="+mn-cs"/>
            </a:rPr>
            <a:t>要求事項があって、それは「何のために」と読むほうが読み手側としては読みやすいかなと思いました。</a:t>
          </a:r>
          <a:r>
            <a:rPr lang="ja-JP" altLang="en-US" sz="1800">
              <a:solidFill>
                <a:schemeClr val="dk1"/>
              </a:solidFill>
              <a:effectLst/>
              <a:latin typeface="Meiryo UI" panose="020B0604030504040204" pitchFamily="50" charset="-128"/>
              <a:ea typeface="Meiryo UI" panose="020B0604030504040204" pitchFamily="50" charset="-128"/>
              <a:cs typeface="+mn-cs"/>
            </a:rPr>
            <a:t> → </a:t>
          </a:r>
          <a:r>
            <a:rPr lang="ja-JP" altLang="en-US" sz="1800">
              <a:solidFill>
                <a:srgbClr val="FF0000"/>
              </a:solidFill>
              <a:effectLst/>
              <a:latin typeface="Meiryo UI" panose="020B0604030504040204" pitchFamily="50" charset="-128"/>
              <a:ea typeface="Meiryo UI" panose="020B0604030504040204" pitchFamily="50" charset="-128"/>
              <a:cs typeface="+mn-cs"/>
            </a:rPr>
            <a:t>ご指摘ごもっともながら、論理構成上ママとさせください</a:t>
          </a:r>
          <a:endParaRPr lang="ja-JP" altLang="ja-JP" sz="1800">
            <a:solidFill>
              <a:srgbClr val="FF0000"/>
            </a:solidFill>
            <a:effectLst/>
            <a:latin typeface="Meiryo UI" panose="020B0604030504040204" pitchFamily="50" charset="-128"/>
            <a:ea typeface="Meiryo UI" panose="020B0604030504040204" pitchFamily="50" charset="-128"/>
            <a:cs typeface="+mn-cs"/>
          </a:endParaRPr>
        </a:p>
      </xdr:txBody>
    </xdr:sp>
    <xdr:clientData/>
  </xdr:oneCellAnchor>
  <xdr:oneCellAnchor>
    <xdr:from>
      <xdr:col>1</xdr:col>
      <xdr:colOff>0</xdr:colOff>
      <xdr:row>27</xdr:row>
      <xdr:rowOff>0</xdr:rowOff>
    </xdr:from>
    <xdr:ext cx="5261499" cy="1919776"/>
    <xdr:sp macro="" textlink="">
      <xdr:nvSpPr>
        <xdr:cNvPr id="124" name="角丸四角形吹き出し 5" hidden="1">
          <a:extLst>
            <a:ext uri="{FF2B5EF4-FFF2-40B4-BE49-F238E27FC236}">
              <a16:creationId xmlns:a16="http://schemas.microsoft.com/office/drawing/2014/main" id="{72462E3D-9C9E-40C4-A8D6-941B10B1CC95}"/>
            </a:ext>
          </a:extLst>
        </xdr:cNvPr>
        <xdr:cNvSpPr/>
      </xdr:nvSpPr>
      <xdr:spPr>
        <a:xfrm>
          <a:off x="85725" y="8277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8056788" cy="4015132"/>
    <xdr:sp macro="" textlink="">
      <xdr:nvSpPr>
        <xdr:cNvPr id="125" name="角丸四角形吹き出し 21" hidden="1">
          <a:extLst>
            <a:ext uri="{FF2B5EF4-FFF2-40B4-BE49-F238E27FC236}">
              <a16:creationId xmlns:a16="http://schemas.microsoft.com/office/drawing/2014/main" id="{100EADE8-6EED-45EC-AFCB-EB4E2EC1353E}"/>
            </a:ext>
          </a:extLst>
        </xdr:cNvPr>
        <xdr:cNvSpPr/>
      </xdr:nvSpPr>
      <xdr:spPr>
        <a:xfrm>
          <a:off x="85725" y="8277225"/>
          <a:ext cx="8056788" cy="4015132"/>
        </a:xfrm>
        <a:prstGeom prst="wedgeRoundRectCallout">
          <a:avLst>
            <a:gd name="adj1" fmla="val -68413"/>
            <a:gd name="adj2" fmla="val -1261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400">
              <a:solidFill>
                <a:schemeClr val="dk1"/>
              </a:solidFill>
              <a:effectLst/>
              <a:latin typeface="Meiryo UI" panose="020B0604030504040204" pitchFamily="50" charset="-128"/>
              <a:ea typeface="Meiryo UI" panose="020B0604030504040204" pitchFamily="50" charset="-128"/>
              <a:cs typeface="+mn-cs"/>
            </a:rPr>
            <a:t>質問</a:t>
          </a:r>
        </a:p>
        <a:p>
          <a:r>
            <a:rPr lang="ja-JP" altLang="en-US" sz="1400">
              <a:solidFill>
                <a:schemeClr val="dk1"/>
              </a:solidFill>
              <a:effectLst/>
              <a:latin typeface="Meiryo UI" panose="020B0604030504040204" pitchFamily="50" charset="-128"/>
              <a:ea typeface="Meiryo UI" panose="020B0604030504040204" pitchFamily="50" charset="-128"/>
              <a:cs typeface="+mn-cs"/>
            </a:rPr>
            <a:t>達成基準の成熟度レベル差がありますが、これはトライアル版作成当初、情報と機器をあえて分けている理由が、「データ」と「モノ」と異なる分類になっており、それぞれ成熟度を上げる難易度が違うという理由でそれぞれの達成条件を変えているとも解釈できますが、それぞれの達成基準と他社事例の揺らぎについて、以下、解釈があっているか確認させてください</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25</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に定義した管理ルールの順守状況の点検を行っていること。←管理ルールの実践状況の自己審査や第三者監査を求めるような基準となっています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少なくとも自己検証を求めています</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点検の例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管理ルールの遵守状況を確認するチェックリストを作成し、</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 チェックリストにより点検し、不備・違反があれば是正を行っている。</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・・・「何を」が記載されている</a:t>
          </a:r>
        </a:p>
      </xdr:txBody>
    </xdr:sp>
    <xdr:clientData/>
  </xdr:oneCellAnchor>
  <xdr:oneCellAnchor>
    <xdr:from>
      <xdr:col>1</xdr:col>
      <xdr:colOff>0</xdr:colOff>
      <xdr:row>27</xdr:row>
      <xdr:rowOff>0</xdr:rowOff>
    </xdr:from>
    <xdr:ext cx="5261499" cy="1919776"/>
    <xdr:sp macro="" textlink="">
      <xdr:nvSpPr>
        <xdr:cNvPr id="126" name="角丸四角形吹き出し 28" hidden="1">
          <a:extLst>
            <a:ext uri="{FF2B5EF4-FFF2-40B4-BE49-F238E27FC236}">
              <a16:creationId xmlns:a16="http://schemas.microsoft.com/office/drawing/2014/main" id="{DC22DEDD-BDF5-48A9-B843-A2324E194435}"/>
            </a:ext>
          </a:extLst>
        </xdr:cNvPr>
        <xdr:cNvSpPr/>
      </xdr:nvSpPr>
      <xdr:spPr>
        <a:xfrm>
          <a:off x="85725" y="8277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27" name="角丸四角形吹き出し 5" hidden="1">
          <a:extLst>
            <a:ext uri="{FF2B5EF4-FFF2-40B4-BE49-F238E27FC236}">
              <a16:creationId xmlns:a16="http://schemas.microsoft.com/office/drawing/2014/main" id="{6E75DC49-54C7-4960-8799-417CBAA39AFD}"/>
            </a:ext>
          </a:extLst>
        </xdr:cNvPr>
        <xdr:cNvSpPr/>
      </xdr:nvSpPr>
      <xdr:spPr>
        <a:xfrm>
          <a:off x="85725" y="8277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28" name="角丸四角形吹き出し 28" hidden="1">
          <a:extLst>
            <a:ext uri="{FF2B5EF4-FFF2-40B4-BE49-F238E27FC236}">
              <a16:creationId xmlns:a16="http://schemas.microsoft.com/office/drawing/2014/main" id="{8257BC02-3118-4AE2-AEA5-B12C62EF54BC}"/>
            </a:ext>
          </a:extLst>
        </xdr:cNvPr>
        <xdr:cNvSpPr/>
      </xdr:nvSpPr>
      <xdr:spPr>
        <a:xfrm>
          <a:off x="85725" y="8277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29" name="角丸四角形吹き出し 46" hidden="1">
          <a:extLst>
            <a:ext uri="{FF2B5EF4-FFF2-40B4-BE49-F238E27FC236}">
              <a16:creationId xmlns:a16="http://schemas.microsoft.com/office/drawing/2014/main" id="{FE82DB59-F084-416D-A0BE-DB55710C1073}"/>
            </a:ext>
          </a:extLst>
        </xdr:cNvPr>
        <xdr:cNvSpPr/>
      </xdr:nvSpPr>
      <xdr:spPr>
        <a:xfrm>
          <a:off x="85725" y="8277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30" name="角丸四角形吹き出し 47" hidden="1">
          <a:extLst>
            <a:ext uri="{FF2B5EF4-FFF2-40B4-BE49-F238E27FC236}">
              <a16:creationId xmlns:a16="http://schemas.microsoft.com/office/drawing/2014/main" id="{E8CD05DB-CEA9-4852-A307-EE2858355127}"/>
            </a:ext>
          </a:extLst>
        </xdr:cNvPr>
        <xdr:cNvSpPr/>
      </xdr:nvSpPr>
      <xdr:spPr>
        <a:xfrm>
          <a:off x="85725" y="8277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31" name="角丸四角形吹き出し 48" hidden="1">
          <a:extLst>
            <a:ext uri="{FF2B5EF4-FFF2-40B4-BE49-F238E27FC236}">
              <a16:creationId xmlns:a16="http://schemas.microsoft.com/office/drawing/2014/main" id="{D6236F64-81A3-483F-90D5-7EA4C27CBB9E}"/>
            </a:ext>
          </a:extLst>
        </xdr:cNvPr>
        <xdr:cNvSpPr/>
      </xdr:nvSpPr>
      <xdr:spPr>
        <a:xfrm>
          <a:off x="85725" y="8277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32" name="角丸四角形吹き出し 49" hidden="1">
          <a:extLst>
            <a:ext uri="{FF2B5EF4-FFF2-40B4-BE49-F238E27FC236}">
              <a16:creationId xmlns:a16="http://schemas.microsoft.com/office/drawing/2014/main" id="{C47E444E-65A3-45E0-B756-E23B588847BF}"/>
            </a:ext>
          </a:extLst>
        </xdr:cNvPr>
        <xdr:cNvSpPr/>
      </xdr:nvSpPr>
      <xdr:spPr>
        <a:xfrm>
          <a:off x="85725" y="8277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33" name="角丸四角形吹き出し 5" hidden="1">
          <a:extLst>
            <a:ext uri="{FF2B5EF4-FFF2-40B4-BE49-F238E27FC236}">
              <a16:creationId xmlns:a16="http://schemas.microsoft.com/office/drawing/2014/main" id="{7A8E9588-830A-4270-BA9C-9FAC78431F84}"/>
            </a:ext>
          </a:extLst>
        </xdr:cNvPr>
        <xdr:cNvSpPr/>
      </xdr:nvSpPr>
      <xdr:spPr>
        <a:xfrm>
          <a:off x="85725" y="8277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34" name="角丸四角形吹き出し 28" hidden="1">
          <a:extLst>
            <a:ext uri="{FF2B5EF4-FFF2-40B4-BE49-F238E27FC236}">
              <a16:creationId xmlns:a16="http://schemas.microsoft.com/office/drawing/2014/main" id="{73ED921D-EE17-4539-8346-A889190228D7}"/>
            </a:ext>
          </a:extLst>
        </xdr:cNvPr>
        <xdr:cNvSpPr/>
      </xdr:nvSpPr>
      <xdr:spPr>
        <a:xfrm>
          <a:off x="85725" y="8277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35" name="角丸四角形吹き出し 5" hidden="1">
          <a:extLst>
            <a:ext uri="{FF2B5EF4-FFF2-40B4-BE49-F238E27FC236}">
              <a16:creationId xmlns:a16="http://schemas.microsoft.com/office/drawing/2014/main" id="{86685B7F-B2C0-4812-B253-3F84D7744853}"/>
            </a:ext>
          </a:extLst>
        </xdr:cNvPr>
        <xdr:cNvSpPr/>
      </xdr:nvSpPr>
      <xdr:spPr>
        <a:xfrm>
          <a:off x="85725" y="8277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36" name="角丸四角形吹き出し 46" hidden="1">
          <a:extLst>
            <a:ext uri="{FF2B5EF4-FFF2-40B4-BE49-F238E27FC236}">
              <a16:creationId xmlns:a16="http://schemas.microsoft.com/office/drawing/2014/main" id="{308365DF-C3AB-474E-99FD-EAB2DF98A811}"/>
            </a:ext>
          </a:extLst>
        </xdr:cNvPr>
        <xdr:cNvSpPr/>
      </xdr:nvSpPr>
      <xdr:spPr>
        <a:xfrm>
          <a:off x="85725" y="8277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37" name="角丸四角形吹き出し 47" hidden="1">
          <a:extLst>
            <a:ext uri="{FF2B5EF4-FFF2-40B4-BE49-F238E27FC236}">
              <a16:creationId xmlns:a16="http://schemas.microsoft.com/office/drawing/2014/main" id="{A6167D48-EC9B-4B8E-B626-D87B5F370F91}"/>
            </a:ext>
          </a:extLst>
        </xdr:cNvPr>
        <xdr:cNvSpPr/>
      </xdr:nvSpPr>
      <xdr:spPr>
        <a:xfrm>
          <a:off x="85725" y="8277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38" name="角丸四角形吹き出し 48" hidden="1">
          <a:extLst>
            <a:ext uri="{FF2B5EF4-FFF2-40B4-BE49-F238E27FC236}">
              <a16:creationId xmlns:a16="http://schemas.microsoft.com/office/drawing/2014/main" id="{485BE662-91BD-485F-AEEE-3F181D65A0D4}"/>
            </a:ext>
          </a:extLst>
        </xdr:cNvPr>
        <xdr:cNvSpPr/>
      </xdr:nvSpPr>
      <xdr:spPr>
        <a:xfrm>
          <a:off x="85725" y="8277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39" name="角丸四角形吹き出し 49" hidden="1">
          <a:extLst>
            <a:ext uri="{FF2B5EF4-FFF2-40B4-BE49-F238E27FC236}">
              <a16:creationId xmlns:a16="http://schemas.microsoft.com/office/drawing/2014/main" id="{4E83F919-ABCE-4062-9ECA-5C35FC87AE26}"/>
            </a:ext>
          </a:extLst>
        </xdr:cNvPr>
        <xdr:cNvSpPr/>
      </xdr:nvSpPr>
      <xdr:spPr>
        <a:xfrm>
          <a:off x="85725" y="8277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40" name="角丸四角形吹き出し 5" hidden="1">
          <a:extLst>
            <a:ext uri="{FF2B5EF4-FFF2-40B4-BE49-F238E27FC236}">
              <a16:creationId xmlns:a16="http://schemas.microsoft.com/office/drawing/2014/main" id="{A54542FB-E594-42A0-8729-3A39DFB7A8B0}"/>
            </a:ext>
          </a:extLst>
        </xdr:cNvPr>
        <xdr:cNvSpPr/>
      </xdr:nvSpPr>
      <xdr:spPr>
        <a:xfrm>
          <a:off x="85725" y="8277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41" name="角丸四角形吹き出し 28" hidden="1">
          <a:extLst>
            <a:ext uri="{FF2B5EF4-FFF2-40B4-BE49-F238E27FC236}">
              <a16:creationId xmlns:a16="http://schemas.microsoft.com/office/drawing/2014/main" id="{4F35E8CB-AF2F-4A06-883B-68DA07BF58D3}"/>
            </a:ext>
          </a:extLst>
        </xdr:cNvPr>
        <xdr:cNvSpPr/>
      </xdr:nvSpPr>
      <xdr:spPr>
        <a:xfrm>
          <a:off x="85725" y="8277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42" name="角丸四角形吹き出し 5" hidden="1">
          <a:extLst>
            <a:ext uri="{FF2B5EF4-FFF2-40B4-BE49-F238E27FC236}">
              <a16:creationId xmlns:a16="http://schemas.microsoft.com/office/drawing/2014/main" id="{6076EEFA-EDD3-46C5-BA19-BE6D129ED801}"/>
            </a:ext>
          </a:extLst>
        </xdr:cNvPr>
        <xdr:cNvSpPr/>
      </xdr:nvSpPr>
      <xdr:spPr>
        <a:xfrm>
          <a:off x="85725" y="8277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43" name="角丸四角形吹き出し 28" hidden="1">
          <a:extLst>
            <a:ext uri="{FF2B5EF4-FFF2-40B4-BE49-F238E27FC236}">
              <a16:creationId xmlns:a16="http://schemas.microsoft.com/office/drawing/2014/main" id="{B1403024-A6BE-4DE8-AC53-17731C10021C}"/>
            </a:ext>
          </a:extLst>
        </xdr:cNvPr>
        <xdr:cNvSpPr/>
      </xdr:nvSpPr>
      <xdr:spPr>
        <a:xfrm>
          <a:off x="85725" y="8277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44" name="角丸四角形吹き出し 5" hidden="1">
          <a:extLst>
            <a:ext uri="{FF2B5EF4-FFF2-40B4-BE49-F238E27FC236}">
              <a16:creationId xmlns:a16="http://schemas.microsoft.com/office/drawing/2014/main" id="{03A31AF6-129E-4FC7-BF03-DB2F625DE439}"/>
            </a:ext>
          </a:extLst>
        </xdr:cNvPr>
        <xdr:cNvSpPr/>
      </xdr:nvSpPr>
      <xdr:spPr>
        <a:xfrm>
          <a:off x="85725" y="8277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45" name="角丸四角形吹き出し 28" hidden="1">
          <a:extLst>
            <a:ext uri="{FF2B5EF4-FFF2-40B4-BE49-F238E27FC236}">
              <a16:creationId xmlns:a16="http://schemas.microsoft.com/office/drawing/2014/main" id="{30EB1240-672F-4F6C-BC5E-349628C83253}"/>
            </a:ext>
          </a:extLst>
        </xdr:cNvPr>
        <xdr:cNvSpPr/>
      </xdr:nvSpPr>
      <xdr:spPr>
        <a:xfrm>
          <a:off x="85725" y="8277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8056788" cy="4015132"/>
    <xdr:sp macro="" textlink="">
      <xdr:nvSpPr>
        <xdr:cNvPr id="146" name="角丸四角形吹き出し 21" hidden="1">
          <a:extLst>
            <a:ext uri="{FF2B5EF4-FFF2-40B4-BE49-F238E27FC236}">
              <a16:creationId xmlns:a16="http://schemas.microsoft.com/office/drawing/2014/main" id="{CEB7A176-F521-40C4-9DB2-993DB3FAFF65}"/>
            </a:ext>
          </a:extLst>
        </xdr:cNvPr>
        <xdr:cNvSpPr/>
      </xdr:nvSpPr>
      <xdr:spPr>
        <a:xfrm>
          <a:off x="85725" y="8277225"/>
          <a:ext cx="8056788" cy="4015132"/>
        </a:xfrm>
        <a:prstGeom prst="wedgeRoundRectCallout">
          <a:avLst>
            <a:gd name="adj1" fmla="val -68413"/>
            <a:gd name="adj2" fmla="val -1261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400">
              <a:solidFill>
                <a:schemeClr val="dk1"/>
              </a:solidFill>
              <a:effectLst/>
              <a:latin typeface="Meiryo UI" panose="020B0604030504040204" pitchFamily="50" charset="-128"/>
              <a:ea typeface="Meiryo UI" panose="020B0604030504040204" pitchFamily="50" charset="-128"/>
              <a:cs typeface="+mn-cs"/>
            </a:rPr>
            <a:t>質問</a:t>
          </a:r>
        </a:p>
        <a:p>
          <a:r>
            <a:rPr lang="ja-JP" altLang="en-US" sz="1400">
              <a:solidFill>
                <a:schemeClr val="dk1"/>
              </a:solidFill>
              <a:effectLst/>
              <a:latin typeface="Meiryo UI" panose="020B0604030504040204" pitchFamily="50" charset="-128"/>
              <a:ea typeface="Meiryo UI" panose="020B0604030504040204" pitchFamily="50" charset="-128"/>
              <a:cs typeface="+mn-cs"/>
            </a:rPr>
            <a:t>達成基準の成熟度レベル差がありますが、これはトライアル版作成当初、情報と機器をあえて分けている理由が、「データ」と「モノ」と異なる分類になっており、それぞれ成熟度を上げる難易度が違うという理由でそれぞれの達成条件を変えているとも解釈できますが、それぞれの達成基準と他社事例の揺らぎについて、以下、解釈があっているか確認させてください</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25</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に定義した管理ルールの順守状況の点検を行っていること。←管理ルールの実践状況の自己審査や第三者監査を求めるような基準となっています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少なくとも自己検証を求めています</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点検の例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管理ルールの遵守状況を確認するチェックリストを作成し、</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 チェックリストにより点検し、不備・違反があれば是正を行っている。</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・・・「何を」が記載されている</a:t>
          </a:r>
        </a:p>
      </xdr:txBody>
    </xdr:sp>
    <xdr:clientData/>
  </xdr:oneCellAnchor>
  <xdr:oneCellAnchor>
    <xdr:from>
      <xdr:col>1</xdr:col>
      <xdr:colOff>0</xdr:colOff>
      <xdr:row>27</xdr:row>
      <xdr:rowOff>0</xdr:rowOff>
    </xdr:from>
    <xdr:ext cx="5261499" cy="1919776"/>
    <xdr:sp macro="" textlink="">
      <xdr:nvSpPr>
        <xdr:cNvPr id="147" name="角丸四角形吹き出し 5" hidden="1">
          <a:extLst>
            <a:ext uri="{FF2B5EF4-FFF2-40B4-BE49-F238E27FC236}">
              <a16:creationId xmlns:a16="http://schemas.microsoft.com/office/drawing/2014/main" id="{8EA1708C-003F-4771-8D74-401EF94F1556}"/>
            </a:ext>
          </a:extLst>
        </xdr:cNvPr>
        <xdr:cNvSpPr/>
      </xdr:nvSpPr>
      <xdr:spPr>
        <a:xfrm>
          <a:off x="85725" y="8277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48" name="角丸四角形吹き出し 28" hidden="1">
          <a:extLst>
            <a:ext uri="{FF2B5EF4-FFF2-40B4-BE49-F238E27FC236}">
              <a16:creationId xmlns:a16="http://schemas.microsoft.com/office/drawing/2014/main" id="{E48B4505-5F65-406C-B192-C71FE3795A73}"/>
            </a:ext>
          </a:extLst>
        </xdr:cNvPr>
        <xdr:cNvSpPr/>
      </xdr:nvSpPr>
      <xdr:spPr>
        <a:xfrm>
          <a:off x="85725" y="8277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0</xdr:col>
      <xdr:colOff>0</xdr:colOff>
      <xdr:row>27</xdr:row>
      <xdr:rowOff>0</xdr:rowOff>
    </xdr:from>
    <xdr:ext cx="8056788" cy="4015132"/>
    <xdr:sp macro="" textlink="">
      <xdr:nvSpPr>
        <xdr:cNvPr id="149" name="角丸四角形吹き出し 21" hidden="1">
          <a:extLst>
            <a:ext uri="{FF2B5EF4-FFF2-40B4-BE49-F238E27FC236}">
              <a16:creationId xmlns:a16="http://schemas.microsoft.com/office/drawing/2014/main" id="{B1108A09-D8B5-4287-9CCC-AF73231410A4}"/>
            </a:ext>
          </a:extLst>
        </xdr:cNvPr>
        <xdr:cNvSpPr/>
      </xdr:nvSpPr>
      <xdr:spPr>
        <a:xfrm>
          <a:off x="0" y="8277225"/>
          <a:ext cx="8056788" cy="4015132"/>
        </a:xfrm>
        <a:prstGeom prst="wedgeRoundRectCallout">
          <a:avLst>
            <a:gd name="adj1" fmla="val -68413"/>
            <a:gd name="adj2" fmla="val -1261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400">
              <a:solidFill>
                <a:schemeClr val="dk1"/>
              </a:solidFill>
              <a:effectLst/>
              <a:latin typeface="Meiryo UI" panose="020B0604030504040204" pitchFamily="50" charset="-128"/>
              <a:ea typeface="Meiryo UI" panose="020B0604030504040204" pitchFamily="50" charset="-128"/>
              <a:cs typeface="+mn-cs"/>
            </a:rPr>
            <a:t>質問</a:t>
          </a:r>
        </a:p>
        <a:p>
          <a:r>
            <a:rPr lang="ja-JP" altLang="en-US" sz="1400">
              <a:solidFill>
                <a:schemeClr val="dk1"/>
              </a:solidFill>
              <a:effectLst/>
              <a:latin typeface="Meiryo UI" panose="020B0604030504040204" pitchFamily="50" charset="-128"/>
              <a:ea typeface="Meiryo UI" panose="020B0604030504040204" pitchFamily="50" charset="-128"/>
              <a:cs typeface="+mn-cs"/>
            </a:rPr>
            <a:t>達成基準の成熟度レベル差がありますが、これはトライアル版作成当初、情報と機器をあえて分けている理由が、「データ」と「モノ」と異なる分類になっており、それぞれ成熟度を上げる難易度が違うという理由でそれぞれの達成条件を変えているとも解釈できますが、それぞれの達成基準と他社事例の揺らぎについて、以下、解釈があっているか確認させてください</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25</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に定義した管理ルールの順守状況の点検を行っていること。←管理ルールの実践状況の自己審査や第三者監査を求めるような基準となっています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少なくとも自己検証を求めています</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点検の例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管理ルールの遵守状況を確認するチェックリストを作成し、</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 チェックリストにより点検し、不備・違反があれば是正を行っている。</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・・・「何を」が記載されている</a:t>
          </a:r>
        </a:p>
      </xdr:txBody>
    </xdr:sp>
    <xdr:clientData/>
  </xdr:oneCellAnchor>
  <xdr:oneCellAnchor>
    <xdr:from>
      <xdr:col>1</xdr:col>
      <xdr:colOff>0</xdr:colOff>
      <xdr:row>27</xdr:row>
      <xdr:rowOff>0</xdr:rowOff>
    </xdr:from>
    <xdr:ext cx="5261499" cy="1919776"/>
    <xdr:sp macro="" textlink="">
      <xdr:nvSpPr>
        <xdr:cNvPr id="150" name="角丸四角形吹き出し 46" hidden="1">
          <a:extLst>
            <a:ext uri="{FF2B5EF4-FFF2-40B4-BE49-F238E27FC236}">
              <a16:creationId xmlns:a16="http://schemas.microsoft.com/office/drawing/2014/main" id="{161FD4A4-E18C-4846-BFBA-18223A408C25}"/>
            </a:ext>
          </a:extLst>
        </xdr:cNvPr>
        <xdr:cNvSpPr/>
      </xdr:nvSpPr>
      <xdr:spPr>
        <a:xfrm>
          <a:off x="85725" y="8277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51" name="角丸四角形吹き出し 47" hidden="1">
          <a:extLst>
            <a:ext uri="{FF2B5EF4-FFF2-40B4-BE49-F238E27FC236}">
              <a16:creationId xmlns:a16="http://schemas.microsoft.com/office/drawing/2014/main" id="{538C6328-9C3A-4B79-B3ED-66ADA615C5A0}"/>
            </a:ext>
          </a:extLst>
        </xdr:cNvPr>
        <xdr:cNvSpPr/>
      </xdr:nvSpPr>
      <xdr:spPr>
        <a:xfrm>
          <a:off x="85725" y="8277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52" name="角丸四角形吹き出し 48" hidden="1">
          <a:extLst>
            <a:ext uri="{FF2B5EF4-FFF2-40B4-BE49-F238E27FC236}">
              <a16:creationId xmlns:a16="http://schemas.microsoft.com/office/drawing/2014/main" id="{62AEA911-4AF1-4AD9-9E68-D1A7D6B95FEC}"/>
            </a:ext>
          </a:extLst>
        </xdr:cNvPr>
        <xdr:cNvSpPr/>
      </xdr:nvSpPr>
      <xdr:spPr>
        <a:xfrm>
          <a:off x="85725" y="8277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53" name="角丸四角形吹き出し 49" hidden="1">
          <a:extLst>
            <a:ext uri="{FF2B5EF4-FFF2-40B4-BE49-F238E27FC236}">
              <a16:creationId xmlns:a16="http://schemas.microsoft.com/office/drawing/2014/main" id="{E5A014E2-8BC7-41E5-B050-87EAD1158F0F}"/>
            </a:ext>
          </a:extLst>
        </xdr:cNvPr>
        <xdr:cNvSpPr/>
      </xdr:nvSpPr>
      <xdr:spPr>
        <a:xfrm>
          <a:off x="85725" y="8277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0</xdr:col>
      <xdr:colOff>0</xdr:colOff>
      <xdr:row>27</xdr:row>
      <xdr:rowOff>0</xdr:rowOff>
    </xdr:from>
    <xdr:ext cx="8056788" cy="4015132"/>
    <xdr:sp macro="" textlink="">
      <xdr:nvSpPr>
        <xdr:cNvPr id="154" name="角丸四角形吹き出し 21" hidden="1">
          <a:extLst>
            <a:ext uri="{FF2B5EF4-FFF2-40B4-BE49-F238E27FC236}">
              <a16:creationId xmlns:a16="http://schemas.microsoft.com/office/drawing/2014/main" id="{38A51FE5-A870-4DFA-9CDC-84D9811BA9BB}"/>
            </a:ext>
          </a:extLst>
        </xdr:cNvPr>
        <xdr:cNvSpPr/>
      </xdr:nvSpPr>
      <xdr:spPr>
        <a:xfrm>
          <a:off x="0" y="8277225"/>
          <a:ext cx="8056788" cy="4015132"/>
        </a:xfrm>
        <a:prstGeom prst="wedgeRoundRectCallout">
          <a:avLst>
            <a:gd name="adj1" fmla="val -68413"/>
            <a:gd name="adj2" fmla="val -1261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400">
              <a:solidFill>
                <a:schemeClr val="dk1"/>
              </a:solidFill>
              <a:effectLst/>
              <a:latin typeface="Meiryo UI" panose="020B0604030504040204" pitchFamily="50" charset="-128"/>
              <a:ea typeface="Meiryo UI" panose="020B0604030504040204" pitchFamily="50" charset="-128"/>
              <a:cs typeface="+mn-cs"/>
            </a:rPr>
            <a:t>質問</a:t>
          </a:r>
        </a:p>
        <a:p>
          <a:r>
            <a:rPr lang="ja-JP" altLang="en-US" sz="1400">
              <a:solidFill>
                <a:schemeClr val="dk1"/>
              </a:solidFill>
              <a:effectLst/>
              <a:latin typeface="Meiryo UI" panose="020B0604030504040204" pitchFamily="50" charset="-128"/>
              <a:ea typeface="Meiryo UI" panose="020B0604030504040204" pitchFamily="50" charset="-128"/>
              <a:cs typeface="+mn-cs"/>
            </a:rPr>
            <a:t>達成基準の成熟度レベル差がありますが、これはトライアル版作成当初、情報と機器をあえて分けている理由が、「データ」と「モノ」と異なる分類になっており、それぞれ成熟度を上げる難易度が違うという理由でそれぞれの達成条件を変えているとも解釈できますが、それぞれの達成基準と他社事例の揺らぎについて、以下、解釈があっているか確認させてください</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25</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に定義した管理ルールの順守状況の点検を行っていること。←管理ルールの実践状況の自己審査や第三者監査を求めるような基準となっています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少なくとも自己検証を求めています</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点検の例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管理ルールの遵守状況を確認するチェックリストを作成し、</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 チェックリストにより点検し、不備・違反があれば是正を行っている。</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・・・「何を」が記載されている</a:t>
          </a:r>
        </a:p>
      </xdr:txBody>
    </xdr:sp>
    <xdr:clientData/>
  </xdr:oneCellAnchor>
  <xdr:oneCellAnchor>
    <xdr:from>
      <xdr:col>1</xdr:col>
      <xdr:colOff>0</xdr:colOff>
      <xdr:row>27</xdr:row>
      <xdr:rowOff>0</xdr:rowOff>
    </xdr:from>
    <xdr:ext cx="5261499" cy="1919776"/>
    <xdr:sp macro="" textlink="">
      <xdr:nvSpPr>
        <xdr:cNvPr id="155" name="角丸四角形吹き出し 5" hidden="1">
          <a:extLst>
            <a:ext uri="{FF2B5EF4-FFF2-40B4-BE49-F238E27FC236}">
              <a16:creationId xmlns:a16="http://schemas.microsoft.com/office/drawing/2014/main" id="{E25D4301-3E79-4304-B79B-125EA9C85EFB}"/>
            </a:ext>
          </a:extLst>
        </xdr:cNvPr>
        <xdr:cNvSpPr/>
      </xdr:nvSpPr>
      <xdr:spPr>
        <a:xfrm>
          <a:off x="85725" y="8277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56" name="角丸四角形吹き出し 28" hidden="1">
          <a:extLst>
            <a:ext uri="{FF2B5EF4-FFF2-40B4-BE49-F238E27FC236}">
              <a16:creationId xmlns:a16="http://schemas.microsoft.com/office/drawing/2014/main" id="{5E3E60E4-7259-4B04-B90D-22DE6BFBF4C4}"/>
            </a:ext>
          </a:extLst>
        </xdr:cNvPr>
        <xdr:cNvSpPr/>
      </xdr:nvSpPr>
      <xdr:spPr>
        <a:xfrm>
          <a:off x="85725" y="8277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57" name="角丸四角形吹き出し 5" hidden="1">
          <a:extLst>
            <a:ext uri="{FF2B5EF4-FFF2-40B4-BE49-F238E27FC236}">
              <a16:creationId xmlns:a16="http://schemas.microsoft.com/office/drawing/2014/main" id="{C3172A39-8087-4C34-9555-0726E6BBBE10}"/>
            </a:ext>
          </a:extLst>
        </xdr:cNvPr>
        <xdr:cNvSpPr/>
      </xdr:nvSpPr>
      <xdr:spPr>
        <a:xfrm>
          <a:off x="85725" y="8277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58" name="角丸四角形吹き出し 28" hidden="1">
          <a:extLst>
            <a:ext uri="{FF2B5EF4-FFF2-40B4-BE49-F238E27FC236}">
              <a16:creationId xmlns:a16="http://schemas.microsoft.com/office/drawing/2014/main" id="{F775665A-7B47-45F4-A2FC-1EECA07AFBD9}"/>
            </a:ext>
          </a:extLst>
        </xdr:cNvPr>
        <xdr:cNvSpPr/>
      </xdr:nvSpPr>
      <xdr:spPr>
        <a:xfrm>
          <a:off x="85725" y="8277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59" name="角丸四角形吹き出し 46" hidden="1">
          <a:extLst>
            <a:ext uri="{FF2B5EF4-FFF2-40B4-BE49-F238E27FC236}">
              <a16:creationId xmlns:a16="http://schemas.microsoft.com/office/drawing/2014/main" id="{4F4B9AEF-9916-4E1A-81AC-1A5701FD4D9F}"/>
            </a:ext>
          </a:extLst>
        </xdr:cNvPr>
        <xdr:cNvSpPr/>
      </xdr:nvSpPr>
      <xdr:spPr>
        <a:xfrm>
          <a:off x="85725" y="8277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60" name="角丸四角形吹き出し 47" hidden="1">
          <a:extLst>
            <a:ext uri="{FF2B5EF4-FFF2-40B4-BE49-F238E27FC236}">
              <a16:creationId xmlns:a16="http://schemas.microsoft.com/office/drawing/2014/main" id="{EF49B353-59A3-4869-A4A9-45E05A31E78E}"/>
            </a:ext>
          </a:extLst>
        </xdr:cNvPr>
        <xdr:cNvSpPr/>
      </xdr:nvSpPr>
      <xdr:spPr>
        <a:xfrm>
          <a:off x="85725" y="8277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61" name="角丸四角形吹き出し 48" hidden="1">
          <a:extLst>
            <a:ext uri="{FF2B5EF4-FFF2-40B4-BE49-F238E27FC236}">
              <a16:creationId xmlns:a16="http://schemas.microsoft.com/office/drawing/2014/main" id="{370F9ED5-EF03-4448-8DB1-EBAE23611548}"/>
            </a:ext>
          </a:extLst>
        </xdr:cNvPr>
        <xdr:cNvSpPr/>
      </xdr:nvSpPr>
      <xdr:spPr>
        <a:xfrm>
          <a:off x="85725" y="8277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62" name="角丸四角形吹き出し 49" hidden="1">
          <a:extLst>
            <a:ext uri="{FF2B5EF4-FFF2-40B4-BE49-F238E27FC236}">
              <a16:creationId xmlns:a16="http://schemas.microsoft.com/office/drawing/2014/main" id="{C678D6BF-F655-48A4-B308-FBDC256B18FD}"/>
            </a:ext>
          </a:extLst>
        </xdr:cNvPr>
        <xdr:cNvSpPr/>
      </xdr:nvSpPr>
      <xdr:spPr>
        <a:xfrm>
          <a:off x="85725" y="8277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63" name="角丸四角形吹き出し 5" hidden="1">
          <a:extLst>
            <a:ext uri="{FF2B5EF4-FFF2-40B4-BE49-F238E27FC236}">
              <a16:creationId xmlns:a16="http://schemas.microsoft.com/office/drawing/2014/main" id="{558DCF64-2E45-47BA-97FC-89C97D88B83F}"/>
            </a:ext>
          </a:extLst>
        </xdr:cNvPr>
        <xdr:cNvSpPr/>
      </xdr:nvSpPr>
      <xdr:spPr>
        <a:xfrm>
          <a:off x="85725" y="8277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64" name="角丸四角形吹き出し 28" hidden="1">
          <a:extLst>
            <a:ext uri="{FF2B5EF4-FFF2-40B4-BE49-F238E27FC236}">
              <a16:creationId xmlns:a16="http://schemas.microsoft.com/office/drawing/2014/main" id="{800FAB5E-2DE0-436E-94F3-796EFB655063}"/>
            </a:ext>
          </a:extLst>
        </xdr:cNvPr>
        <xdr:cNvSpPr/>
      </xdr:nvSpPr>
      <xdr:spPr>
        <a:xfrm>
          <a:off x="85725" y="8277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65" name="角丸四角形吹き出し 5" hidden="1">
          <a:extLst>
            <a:ext uri="{FF2B5EF4-FFF2-40B4-BE49-F238E27FC236}">
              <a16:creationId xmlns:a16="http://schemas.microsoft.com/office/drawing/2014/main" id="{E1C2DCE8-A325-433F-892A-96D9D2ADB2D0}"/>
            </a:ext>
          </a:extLst>
        </xdr:cNvPr>
        <xdr:cNvSpPr/>
      </xdr:nvSpPr>
      <xdr:spPr>
        <a:xfrm>
          <a:off x="85725" y="8277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66" name="角丸四角形吹き出し 28" hidden="1">
          <a:extLst>
            <a:ext uri="{FF2B5EF4-FFF2-40B4-BE49-F238E27FC236}">
              <a16:creationId xmlns:a16="http://schemas.microsoft.com/office/drawing/2014/main" id="{D591775C-F9A5-4CEC-8EF7-84314F13F980}"/>
            </a:ext>
          </a:extLst>
        </xdr:cNvPr>
        <xdr:cNvSpPr/>
      </xdr:nvSpPr>
      <xdr:spPr>
        <a:xfrm>
          <a:off x="85725" y="8277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67" name="角丸四角形吹き出し 46" hidden="1">
          <a:extLst>
            <a:ext uri="{FF2B5EF4-FFF2-40B4-BE49-F238E27FC236}">
              <a16:creationId xmlns:a16="http://schemas.microsoft.com/office/drawing/2014/main" id="{982AEF19-0717-4386-BC60-CD17670B07A4}"/>
            </a:ext>
          </a:extLst>
        </xdr:cNvPr>
        <xdr:cNvSpPr/>
      </xdr:nvSpPr>
      <xdr:spPr>
        <a:xfrm>
          <a:off x="85725" y="8277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68" name="角丸四角形吹き出し 47" hidden="1">
          <a:extLst>
            <a:ext uri="{FF2B5EF4-FFF2-40B4-BE49-F238E27FC236}">
              <a16:creationId xmlns:a16="http://schemas.microsoft.com/office/drawing/2014/main" id="{3003703B-BDA3-41A4-BC45-E2530D63ADEB}"/>
            </a:ext>
          </a:extLst>
        </xdr:cNvPr>
        <xdr:cNvSpPr/>
      </xdr:nvSpPr>
      <xdr:spPr>
        <a:xfrm>
          <a:off x="85725" y="8277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69" name="角丸四角形吹き出し 48" hidden="1">
          <a:extLst>
            <a:ext uri="{FF2B5EF4-FFF2-40B4-BE49-F238E27FC236}">
              <a16:creationId xmlns:a16="http://schemas.microsoft.com/office/drawing/2014/main" id="{68B440F3-A2B2-4B01-8C32-0D04F170EC4E}"/>
            </a:ext>
          </a:extLst>
        </xdr:cNvPr>
        <xdr:cNvSpPr/>
      </xdr:nvSpPr>
      <xdr:spPr>
        <a:xfrm>
          <a:off x="85725" y="8277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27</xdr:row>
      <xdr:rowOff>0</xdr:rowOff>
    </xdr:from>
    <xdr:ext cx="5261499" cy="1919776"/>
    <xdr:sp macro="" textlink="">
      <xdr:nvSpPr>
        <xdr:cNvPr id="170" name="角丸四角形吹き出し 49" hidden="1">
          <a:extLst>
            <a:ext uri="{FF2B5EF4-FFF2-40B4-BE49-F238E27FC236}">
              <a16:creationId xmlns:a16="http://schemas.microsoft.com/office/drawing/2014/main" id="{17967BF3-06EF-461C-A114-7ECAECFC9478}"/>
            </a:ext>
          </a:extLst>
        </xdr:cNvPr>
        <xdr:cNvSpPr/>
      </xdr:nvSpPr>
      <xdr:spPr>
        <a:xfrm>
          <a:off x="85725" y="8277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2790372" cy="1908470"/>
    <xdr:sp macro="" textlink="">
      <xdr:nvSpPr>
        <xdr:cNvPr id="171" name="角丸四角形吹き出し 4" hidden="1">
          <a:extLst>
            <a:ext uri="{FF2B5EF4-FFF2-40B4-BE49-F238E27FC236}">
              <a16:creationId xmlns:a16="http://schemas.microsoft.com/office/drawing/2014/main" id="{C5895FF7-D46C-463C-A29A-AC9AE832FC89}"/>
            </a:ext>
          </a:extLst>
        </xdr:cNvPr>
        <xdr:cNvSpPr/>
      </xdr:nvSpPr>
      <xdr:spPr>
        <a:xfrm>
          <a:off x="85725" y="14373225"/>
          <a:ext cx="2790372" cy="1908470"/>
        </a:xfrm>
        <a:prstGeom prst="wedgeRoundRectCallout">
          <a:avLst>
            <a:gd name="adj1" fmla="val 12371"/>
            <a:gd name="adj2" fmla="val 63169"/>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lIns="36000" tIns="36000" rIns="36000" bIns="36000" rtlCol="0" anchor="t">
          <a:noAutofit/>
        </a:bodyPr>
        <a:lstStyle/>
        <a:p>
          <a:pPr algn="l">
            <a:lnSpc>
              <a:spcPts val="1700"/>
            </a:lnSpc>
          </a:pPr>
          <a:r>
            <a:rPr kumimoji="1" lang="ja-JP" altLang="en-US" sz="1600">
              <a:latin typeface="Meiryo UI" panose="020B0604030504040204" pitchFamily="50" charset="-128"/>
              <a:ea typeface="Meiryo UI" panose="020B0604030504040204" pitchFamily="50" charset="-128"/>
            </a:rPr>
            <a:t>以降にそれぞれのルールの策定が登場する為、</a:t>
          </a:r>
          <a:r>
            <a:rPr kumimoji="1" lang="ja-JP" altLang="ja-JP" sz="1100">
              <a:solidFill>
                <a:schemeClr val="dk1"/>
              </a:solidFill>
              <a:effectLst/>
              <a:latin typeface="+mn-lt"/>
              <a:ea typeface="+mn-ea"/>
              <a:cs typeface="+mn-cs"/>
            </a:rPr>
            <a:t>”</a:t>
          </a:r>
          <a:r>
            <a:rPr kumimoji="1" lang="ja-JP" altLang="en-US" sz="1600">
              <a:latin typeface="Meiryo UI" panose="020B0604030504040204" pitchFamily="50" charset="-128"/>
              <a:ea typeface="Meiryo UI" panose="020B0604030504040204" pitchFamily="50" charset="-128"/>
            </a:rPr>
            <a:t>ルール”というラベルは不要とし、守秘義務というラベルとし、達成条件３のみとしてはいかがでしょうか</a:t>
          </a:r>
          <a:endParaRPr kumimoji="1" lang="en-US" altLang="ja-JP" sz="1600">
            <a:latin typeface="Meiryo UI" panose="020B0604030504040204" pitchFamily="50" charset="-128"/>
            <a:ea typeface="Meiryo UI" panose="020B0604030504040204" pitchFamily="50" charset="-128"/>
          </a:endParaRPr>
        </a:p>
        <a:p>
          <a:pPr algn="l">
            <a:lnSpc>
              <a:spcPts val="1700"/>
            </a:lnSpc>
          </a:pPr>
          <a:endParaRPr kumimoji="1" lang="en-US" altLang="ja-JP" sz="1600">
            <a:latin typeface="Meiryo UI" panose="020B0604030504040204" pitchFamily="50" charset="-128"/>
            <a:ea typeface="Meiryo UI" panose="020B0604030504040204" pitchFamily="50" charset="-128"/>
          </a:endParaRPr>
        </a:p>
        <a:p>
          <a:pPr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rPr>
            <a:t>→機密情報を扱うルール としました</a:t>
          </a:r>
          <a:endParaRPr kumimoji="1" lang="en-US" altLang="ja-JP" sz="1600">
            <a:solidFill>
              <a:srgbClr val="FF0000"/>
            </a:solidFill>
            <a:latin typeface="Meiryo UI" panose="020B0604030504040204" pitchFamily="50" charset="-128"/>
            <a:ea typeface="Meiryo UI" panose="020B0604030504040204" pitchFamily="50" charset="-128"/>
          </a:endParaRPr>
        </a:p>
      </xdr:txBody>
    </xdr:sp>
    <xdr:clientData/>
  </xdr:oneCellAnchor>
  <xdr:oneCellAnchor>
    <xdr:from>
      <xdr:col>1</xdr:col>
      <xdr:colOff>0</xdr:colOff>
      <xdr:row>47</xdr:row>
      <xdr:rowOff>0</xdr:rowOff>
    </xdr:from>
    <xdr:ext cx="7889875" cy="1767140"/>
    <xdr:sp macro="" textlink="">
      <xdr:nvSpPr>
        <xdr:cNvPr id="172" name="角丸四角形吹き出し 20" hidden="1">
          <a:extLst>
            <a:ext uri="{FF2B5EF4-FFF2-40B4-BE49-F238E27FC236}">
              <a16:creationId xmlns:a16="http://schemas.microsoft.com/office/drawing/2014/main" id="{25726837-F49C-4B7A-8898-B64A2311E734}"/>
            </a:ext>
          </a:extLst>
        </xdr:cNvPr>
        <xdr:cNvSpPr/>
      </xdr:nvSpPr>
      <xdr:spPr>
        <a:xfrm>
          <a:off x="85725" y="14373225"/>
          <a:ext cx="7889875" cy="1767140"/>
        </a:xfrm>
        <a:prstGeom prst="wedgeRoundRectCallout">
          <a:avLst>
            <a:gd name="adj1" fmla="val 17459"/>
            <a:gd name="adj2" fmla="val -94750"/>
            <a:gd name="adj3" fmla="val 16667"/>
          </a:avLst>
        </a:prstGeom>
        <a:solidFill>
          <a:schemeClr val="accent6">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en-US" altLang="ja-JP" sz="1800">
              <a:solidFill>
                <a:schemeClr val="dk1"/>
              </a:solidFill>
              <a:effectLst/>
              <a:latin typeface="Meiryo UI" panose="020B0604030504040204" pitchFamily="50" charset="-128"/>
              <a:ea typeface="Meiryo UI" panose="020B0604030504040204" pitchFamily="50" charset="-128"/>
              <a:cs typeface="+mn-cs"/>
            </a:rPr>
            <a:t>F</a:t>
          </a:r>
          <a:r>
            <a:rPr lang="ja-JP" altLang="ja-JP" sz="1800">
              <a:solidFill>
                <a:schemeClr val="dk1"/>
              </a:solidFill>
              <a:effectLst/>
              <a:latin typeface="Meiryo UI" panose="020B0604030504040204" pitchFamily="50" charset="-128"/>
              <a:ea typeface="Meiryo UI" panose="020B0604030504040204" pitchFamily="50" charset="-128"/>
              <a:cs typeface="+mn-cs"/>
            </a:rPr>
            <a:t>列の目的と</a:t>
          </a:r>
          <a:r>
            <a:rPr lang="en-US" altLang="ja-JP" sz="1800">
              <a:solidFill>
                <a:schemeClr val="dk1"/>
              </a:solidFill>
              <a:effectLst/>
              <a:latin typeface="Meiryo UI" panose="020B0604030504040204" pitchFamily="50" charset="-128"/>
              <a:ea typeface="Meiryo UI" panose="020B0604030504040204" pitchFamily="50" charset="-128"/>
              <a:cs typeface="+mn-cs"/>
            </a:rPr>
            <a:t>G</a:t>
          </a:r>
          <a:r>
            <a:rPr lang="ja-JP" altLang="ja-JP" sz="1800">
              <a:solidFill>
                <a:schemeClr val="dk1"/>
              </a:solidFill>
              <a:effectLst/>
              <a:latin typeface="Meiryo UI" panose="020B0604030504040204" pitchFamily="50" charset="-128"/>
              <a:ea typeface="Meiryo UI" panose="020B0604030504040204" pitchFamily="50" charset="-128"/>
              <a:cs typeface="+mn-cs"/>
            </a:rPr>
            <a:t>列の要求事項について、順番を入れ替えたほうがよいと思いました。</a:t>
          </a:r>
        </a:p>
        <a:p>
          <a:r>
            <a:rPr lang="ja-JP" altLang="ja-JP" sz="1800">
              <a:solidFill>
                <a:schemeClr val="dk1"/>
              </a:solidFill>
              <a:effectLst/>
              <a:latin typeface="Meiryo UI" panose="020B0604030504040204" pitchFamily="50" charset="-128"/>
              <a:ea typeface="Meiryo UI" panose="020B0604030504040204" pitchFamily="50" charset="-128"/>
              <a:cs typeface="+mn-cs"/>
            </a:rPr>
            <a:t>たしかに「何のために」が重要なのですが、目的が先に来ると唐突な印象があると思い、</a:t>
          </a:r>
        </a:p>
        <a:p>
          <a:r>
            <a:rPr lang="ja-JP" altLang="ja-JP" sz="1800">
              <a:solidFill>
                <a:schemeClr val="dk1"/>
              </a:solidFill>
              <a:effectLst/>
              <a:latin typeface="Meiryo UI" panose="020B0604030504040204" pitchFamily="50" charset="-128"/>
              <a:ea typeface="Meiryo UI" panose="020B0604030504040204" pitchFamily="50" charset="-128"/>
              <a:cs typeface="+mn-cs"/>
            </a:rPr>
            <a:t>要求事項があって、それは「何のために」と読むほうが読み手側としては読みやすいかなと思いました。</a:t>
          </a:r>
        </a:p>
      </xdr:txBody>
    </xdr:sp>
    <xdr:clientData/>
  </xdr:oneCellAnchor>
  <xdr:oneCellAnchor>
    <xdr:from>
      <xdr:col>1</xdr:col>
      <xdr:colOff>0</xdr:colOff>
      <xdr:row>47</xdr:row>
      <xdr:rowOff>0</xdr:rowOff>
    </xdr:from>
    <xdr:ext cx="7889875" cy="1767140"/>
    <xdr:sp macro="" textlink="">
      <xdr:nvSpPr>
        <xdr:cNvPr id="173" name="角丸四角形吹き出し 24" hidden="1">
          <a:extLst>
            <a:ext uri="{FF2B5EF4-FFF2-40B4-BE49-F238E27FC236}">
              <a16:creationId xmlns:a16="http://schemas.microsoft.com/office/drawing/2014/main" id="{28041766-9C2E-4A56-B847-AF91FF2DBE85}"/>
            </a:ext>
          </a:extLst>
        </xdr:cNvPr>
        <xdr:cNvSpPr/>
      </xdr:nvSpPr>
      <xdr:spPr>
        <a:xfrm>
          <a:off x="85725" y="14373225"/>
          <a:ext cx="7889875" cy="1767140"/>
        </a:xfrm>
        <a:prstGeom prst="wedgeRoundRectCallout">
          <a:avLst>
            <a:gd name="adj1" fmla="val 41000"/>
            <a:gd name="adj2" fmla="val -88462"/>
            <a:gd name="adj3" fmla="val 16667"/>
          </a:avLst>
        </a:prstGeom>
        <a:solidFill>
          <a:schemeClr val="accent6">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en-US" altLang="ja-JP" sz="1800">
              <a:solidFill>
                <a:schemeClr val="dk1"/>
              </a:solidFill>
              <a:effectLst/>
              <a:latin typeface="Meiryo UI" panose="020B0604030504040204" pitchFamily="50" charset="-128"/>
              <a:ea typeface="Meiryo UI" panose="020B0604030504040204" pitchFamily="50" charset="-128"/>
              <a:cs typeface="+mn-cs"/>
            </a:rPr>
            <a:t>F</a:t>
          </a:r>
          <a:r>
            <a:rPr lang="ja-JP" altLang="ja-JP" sz="1800">
              <a:solidFill>
                <a:schemeClr val="dk1"/>
              </a:solidFill>
              <a:effectLst/>
              <a:latin typeface="Meiryo UI" panose="020B0604030504040204" pitchFamily="50" charset="-128"/>
              <a:ea typeface="Meiryo UI" panose="020B0604030504040204" pitchFamily="50" charset="-128"/>
              <a:cs typeface="+mn-cs"/>
            </a:rPr>
            <a:t>列の目的と</a:t>
          </a:r>
          <a:r>
            <a:rPr lang="en-US" altLang="ja-JP" sz="1800">
              <a:solidFill>
                <a:schemeClr val="dk1"/>
              </a:solidFill>
              <a:effectLst/>
              <a:latin typeface="Meiryo UI" panose="020B0604030504040204" pitchFamily="50" charset="-128"/>
              <a:ea typeface="Meiryo UI" panose="020B0604030504040204" pitchFamily="50" charset="-128"/>
              <a:cs typeface="+mn-cs"/>
            </a:rPr>
            <a:t>G</a:t>
          </a:r>
          <a:r>
            <a:rPr lang="ja-JP" altLang="ja-JP" sz="1800">
              <a:solidFill>
                <a:schemeClr val="dk1"/>
              </a:solidFill>
              <a:effectLst/>
              <a:latin typeface="Meiryo UI" panose="020B0604030504040204" pitchFamily="50" charset="-128"/>
              <a:ea typeface="Meiryo UI" panose="020B0604030504040204" pitchFamily="50" charset="-128"/>
              <a:cs typeface="+mn-cs"/>
            </a:rPr>
            <a:t>列の要求事項について、順番を入れ替えたほうがよいと思いました。</a:t>
          </a:r>
        </a:p>
        <a:p>
          <a:r>
            <a:rPr lang="ja-JP" altLang="ja-JP" sz="1800">
              <a:solidFill>
                <a:schemeClr val="dk1"/>
              </a:solidFill>
              <a:effectLst/>
              <a:latin typeface="Meiryo UI" panose="020B0604030504040204" pitchFamily="50" charset="-128"/>
              <a:ea typeface="Meiryo UI" panose="020B0604030504040204" pitchFamily="50" charset="-128"/>
              <a:cs typeface="+mn-cs"/>
            </a:rPr>
            <a:t>たしかに「何のために」が重要なのですが、目的が先に来ると唐突な印象があると思い、</a:t>
          </a:r>
        </a:p>
        <a:p>
          <a:r>
            <a:rPr lang="ja-JP" altLang="ja-JP" sz="1800">
              <a:solidFill>
                <a:schemeClr val="dk1"/>
              </a:solidFill>
              <a:effectLst/>
              <a:latin typeface="Meiryo UI" panose="020B0604030504040204" pitchFamily="50" charset="-128"/>
              <a:ea typeface="Meiryo UI" panose="020B0604030504040204" pitchFamily="50" charset="-128"/>
              <a:cs typeface="+mn-cs"/>
            </a:rPr>
            <a:t>要求事項があって、それは「何のために」と読むほうが読み手側としては読みやすいかなと思いました。</a:t>
          </a:r>
          <a:r>
            <a:rPr lang="ja-JP" altLang="en-US" sz="1800">
              <a:solidFill>
                <a:schemeClr val="dk1"/>
              </a:solidFill>
              <a:effectLst/>
              <a:latin typeface="Meiryo UI" panose="020B0604030504040204" pitchFamily="50" charset="-128"/>
              <a:ea typeface="Meiryo UI" panose="020B0604030504040204" pitchFamily="50" charset="-128"/>
              <a:cs typeface="+mn-cs"/>
            </a:rPr>
            <a:t> → </a:t>
          </a:r>
          <a:r>
            <a:rPr lang="ja-JP" altLang="en-US" sz="1800">
              <a:solidFill>
                <a:srgbClr val="FF0000"/>
              </a:solidFill>
              <a:effectLst/>
              <a:latin typeface="Meiryo UI" panose="020B0604030504040204" pitchFamily="50" charset="-128"/>
              <a:ea typeface="Meiryo UI" panose="020B0604030504040204" pitchFamily="50" charset="-128"/>
              <a:cs typeface="+mn-cs"/>
            </a:rPr>
            <a:t>ご指摘ごもっともながら、論理構成上ママとさせください</a:t>
          </a:r>
          <a:endParaRPr lang="ja-JP" altLang="ja-JP" sz="1800">
            <a:solidFill>
              <a:srgbClr val="FF0000"/>
            </a:solidFill>
            <a:effectLst/>
            <a:latin typeface="Meiryo UI" panose="020B0604030504040204" pitchFamily="50" charset="-128"/>
            <a:ea typeface="Meiryo UI" panose="020B0604030504040204" pitchFamily="50" charset="-128"/>
            <a:cs typeface="+mn-cs"/>
          </a:endParaRPr>
        </a:p>
      </xdr:txBody>
    </xdr:sp>
    <xdr:clientData/>
  </xdr:oneCellAnchor>
  <xdr:oneCellAnchor>
    <xdr:from>
      <xdr:col>1</xdr:col>
      <xdr:colOff>0</xdr:colOff>
      <xdr:row>47</xdr:row>
      <xdr:rowOff>0</xdr:rowOff>
    </xdr:from>
    <xdr:ext cx="5261499" cy="1919776"/>
    <xdr:sp macro="" textlink="">
      <xdr:nvSpPr>
        <xdr:cNvPr id="174" name="角丸四角形吹き出し 5" hidden="1">
          <a:extLst>
            <a:ext uri="{FF2B5EF4-FFF2-40B4-BE49-F238E27FC236}">
              <a16:creationId xmlns:a16="http://schemas.microsoft.com/office/drawing/2014/main" id="{BBE6CB4C-CF09-4D6D-A66A-E8CEA8B3435C}"/>
            </a:ext>
          </a:extLst>
        </xdr:cNvPr>
        <xdr:cNvSpPr/>
      </xdr:nvSpPr>
      <xdr:spPr>
        <a:xfrm>
          <a:off x="85725" y="14373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8056788" cy="4015132"/>
    <xdr:sp macro="" textlink="">
      <xdr:nvSpPr>
        <xdr:cNvPr id="175" name="角丸四角形吹き出し 21" hidden="1">
          <a:extLst>
            <a:ext uri="{FF2B5EF4-FFF2-40B4-BE49-F238E27FC236}">
              <a16:creationId xmlns:a16="http://schemas.microsoft.com/office/drawing/2014/main" id="{D535FA27-C707-4D89-9433-8DDBB58318D9}"/>
            </a:ext>
          </a:extLst>
        </xdr:cNvPr>
        <xdr:cNvSpPr/>
      </xdr:nvSpPr>
      <xdr:spPr>
        <a:xfrm>
          <a:off x="85725" y="14373225"/>
          <a:ext cx="8056788" cy="4015132"/>
        </a:xfrm>
        <a:prstGeom prst="wedgeRoundRectCallout">
          <a:avLst>
            <a:gd name="adj1" fmla="val -68413"/>
            <a:gd name="adj2" fmla="val -1261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400">
              <a:solidFill>
                <a:schemeClr val="dk1"/>
              </a:solidFill>
              <a:effectLst/>
              <a:latin typeface="Meiryo UI" panose="020B0604030504040204" pitchFamily="50" charset="-128"/>
              <a:ea typeface="Meiryo UI" panose="020B0604030504040204" pitchFamily="50" charset="-128"/>
              <a:cs typeface="+mn-cs"/>
            </a:rPr>
            <a:t>質問</a:t>
          </a:r>
        </a:p>
        <a:p>
          <a:r>
            <a:rPr lang="ja-JP" altLang="en-US" sz="1400">
              <a:solidFill>
                <a:schemeClr val="dk1"/>
              </a:solidFill>
              <a:effectLst/>
              <a:latin typeface="Meiryo UI" panose="020B0604030504040204" pitchFamily="50" charset="-128"/>
              <a:ea typeface="Meiryo UI" panose="020B0604030504040204" pitchFamily="50" charset="-128"/>
              <a:cs typeface="+mn-cs"/>
            </a:rPr>
            <a:t>達成基準の成熟度レベル差がありますが、これはトライアル版作成当初、情報と機器をあえて分けている理由が、「データ」と「モノ」と異なる分類になっており、それぞれ成熟度を上げる難易度が違うという理由でそれぞれの達成条件を変えているとも解釈できますが、それぞれの達成基準と他社事例の揺らぎについて、以下、解釈があっているか確認させてください</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25</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に定義した管理ルールの順守状況の点検を行っていること。←管理ルールの実践状況の自己審査や第三者監査を求めるような基準となっています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少なくとも自己検証を求めています</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点検の例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管理ルールの遵守状況を確認するチェックリストを作成し、</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 チェックリストにより点検し、不備・違反があれば是正を行っている。</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・・・「何を」が記載されている</a:t>
          </a:r>
        </a:p>
      </xdr:txBody>
    </xdr:sp>
    <xdr:clientData/>
  </xdr:oneCellAnchor>
  <xdr:oneCellAnchor>
    <xdr:from>
      <xdr:col>1</xdr:col>
      <xdr:colOff>0</xdr:colOff>
      <xdr:row>47</xdr:row>
      <xdr:rowOff>0</xdr:rowOff>
    </xdr:from>
    <xdr:ext cx="5261499" cy="1919776"/>
    <xdr:sp macro="" textlink="">
      <xdr:nvSpPr>
        <xdr:cNvPr id="176" name="角丸四角形吹き出し 28" hidden="1">
          <a:extLst>
            <a:ext uri="{FF2B5EF4-FFF2-40B4-BE49-F238E27FC236}">
              <a16:creationId xmlns:a16="http://schemas.microsoft.com/office/drawing/2014/main" id="{81732549-F8A1-4811-98B2-73CEFE8A2E5B}"/>
            </a:ext>
          </a:extLst>
        </xdr:cNvPr>
        <xdr:cNvSpPr/>
      </xdr:nvSpPr>
      <xdr:spPr>
        <a:xfrm>
          <a:off x="85725" y="14373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177" name="角丸四角形吹き出し 5" hidden="1">
          <a:extLst>
            <a:ext uri="{FF2B5EF4-FFF2-40B4-BE49-F238E27FC236}">
              <a16:creationId xmlns:a16="http://schemas.microsoft.com/office/drawing/2014/main" id="{E3A19B09-E8D9-40D2-B98E-32F5323E5885}"/>
            </a:ext>
          </a:extLst>
        </xdr:cNvPr>
        <xdr:cNvSpPr/>
      </xdr:nvSpPr>
      <xdr:spPr>
        <a:xfrm>
          <a:off x="85725" y="14373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178" name="角丸四角形吹き出し 28" hidden="1">
          <a:extLst>
            <a:ext uri="{FF2B5EF4-FFF2-40B4-BE49-F238E27FC236}">
              <a16:creationId xmlns:a16="http://schemas.microsoft.com/office/drawing/2014/main" id="{A2E3ED4E-9E8C-4B3B-AA52-B4C278A4E621}"/>
            </a:ext>
          </a:extLst>
        </xdr:cNvPr>
        <xdr:cNvSpPr/>
      </xdr:nvSpPr>
      <xdr:spPr>
        <a:xfrm>
          <a:off x="85725" y="14373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179" name="角丸四角形吹き出し 46" hidden="1">
          <a:extLst>
            <a:ext uri="{FF2B5EF4-FFF2-40B4-BE49-F238E27FC236}">
              <a16:creationId xmlns:a16="http://schemas.microsoft.com/office/drawing/2014/main" id="{97042253-3676-4E3E-9719-02704BCFBDF7}"/>
            </a:ext>
          </a:extLst>
        </xdr:cNvPr>
        <xdr:cNvSpPr/>
      </xdr:nvSpPr>
      <xdr:spPr>
        <a:xfrm>
          <a:off x="85725" y="14373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180" name="角丸四角形吹き出し 47" hidden="1">
          <a:extLst>
            <a:ext uri="{FF2B5EF4-FFF2-40B4-BE49-F238E27FC236}">
              <a16:creationId xmlns:a16="http://schemas.microsoft.com/office/drawing/2014/main" id="{1F9DFB23-F34E-4845-A5A4-7B13537E8880}"/>
            </a:ext>
          </a:extLst>
        </xdr:cNvPr>
        <xdr:cNvSpPr/>
      </xdr:nvSpPr>
      <xdr:spPr>
        <a:xfrm>
          <a:off x="85725" y="14373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181" name="角丸四角形吹き出し 48" hidden="1">
          <a:extLst>
            <a:ext uri="{FF2B5EF4-FFF2-40B4-BE49-F238E27FC236}">
              <a16:creationId xmlns:a16="http://schemas.microsoft.com/office/drawing/2014/main" id="{BB7BF268-A0D9-493A-BC28-EE2AB69494F6}"/>
            </a:ext>
          </a:extLst>
        </xdr:cNvPr>
        <xdr:cNvSpPr/>
      </xdr:nvSpPr>
      <xdr:spPr>
        <a:xfrm>
          <a:off x="85725" y="14373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182" name="角丸四角形吹き出し 49" hidden="1">
          <a:extLst>
            <a:ext uri="{FF2B5EF4-FFF2-40B4-BE49-F238E27FC236}">
              <a16:creationId xmlns:a16="http://schemas.microsoft.com/office/drawing/2014/main" id="{D7DACD79-8F28-49D1-BF31-59177B0B6CEB}"/>
            </a:ext>
          </a:extLst>
        </xdr:cNvPr>
        <xdr:cNvSpPr/>
      </xdr:nvSpPr>
      <xdr:spPr>
        <a:xfrm>
          <a:off x="85725" y="14373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183" name="角丸四角形吹き出し 5" hidden="1">
          <a:extLst>
            <a:ext uri="{FF2B5EF4-FFF2-40B4-BE49-F238E27FC236}">
              <a16:creationId xmlns:a16="http://schemas.microsoft.com/office/drawing/2014/main" id="{D3EA5EE9-892F-4229-8BF5-9A5FB894FD61}"/>
            </a:ext>
          </a:extLst>
        </xdr:cNvPr>
        <xdr:cNvSpPr/>
      </xdr:nvSpPr>
      <xdr:spPr>
        <a:xfrm>
          <a:off x="85725" y="14373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184" name="角丸四角形吹き出し 28" hidden="1">
          <a:extLst>
            <a:ext uri="{FF2B5EF4-FFF2-40B4-BE49-F238E27FC236}">
              <a16:creationId xmlns:a16="http://schemas.microsoft.com/office/drawing/2014/main" id="{5F9CBB73-B22C-41C6-AEAF-BEA8B8BC6B82}"/>
            </a:ext>
          </a:extLst>
        </xdr:cNvPr>
        <xdr:cNvSpPr/>
      </xdr:nvSpPr>
      <xdr:spPr>
        <a:xfrm>
          <a:off x="85725" y="14373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185" name="角丸四角形吹き出し 5" hidden="1">
          <a:extLst>
            <a:ext uri="{FF2B5EF4-FFF2-40B4-BE49-F238E27FC236}">
              <a16:creationId xmlns:a16="http://schemas.microsoft.com/office/drawing/2014/main" id="{67CE347A-B910-4414-B34E-C801D6D4544D}"/>
            </a:ext>
          </a:extLst>
        </xdr:cNvPr>
        <xdr:cNvSpPr/>
      </xdr:nvSpPr>
      <xdr:spPr>
        <a:xfrm>
          <a:off x="85725" y="14373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186" name="角丸四角形吹き出し 46" hidden="1">
          <a:extLst>
            <a:ext uri="{FF2B5EF4-FFF2-40B4-BE49-F238E27FC236}">
              <a16:creationId xmlns:a16="http://schemas.microsoft.com/office/drawing/2014/main" id="{C1DDBC18-9810-42B4-9568-BEECB538ADFC}"/>
            </a:ext>
          </a:extLst>
        </xdr:cNvPr>
        <xdr:cNvSpPr/>
      </xdr:nvSpPr>
      <xdr:spPr>
        <a:xfrm>
          <a:off x="85725" y="14373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187" name="角丸四角形吹き出し 47" hidden="1">
          <a:extLst>
            <a:ext uri="{FF2B5EF4-FFF2-40B4-BE49-F238E27FC236}">
              <a16:creationId xmlns:a16="http://schemas.microsoft.com/office/drawing/2014/main" id="{CA7FD54C-D924-4752-9F2A-7E362168CB7C}"/>
            </a:ext>
          </a:extLst>
        </xdr:cNvPr>
        <xdr:cNvSpPr/>
      </xdr:nvSpPr>
      <xdr:spPr>
        <a:xfrm>
          <a:off x="85725" y="14373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188" name="角丸四角形吹き出し 48" hidden="1">
          <a:extLst>
            <a:ext uri="{FF2B5EF4-FFF2-40B4-BE49-F238E27FC236}">
              <a16:creationId xmlns:a16="http://schemas.microsoft.com/office/drawing/2014/main" id="{CFB4C7ED-AB61-4B8B-9FBB-0AF81C1ADBD0}"/>
            </a:ext>
          </a:extLst>
        </xdr:cNvPr>
        <xdr:cNvSpPr/>
      </xdr:nvSpPr>
      <xdr:spPr>
        <a:xfrm>
          <a:off x="85725" y="14373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189" name="角丸四角形吹き出し 49" hidden="1">
          <a:extLst>
            <a:ext uri="{FF2B5EF4-FFF2-40B4-BE49-F238E27FC236}">
              <a16:creationId xmlns:a16="http://schemas.microsoft.com/office/drawing/2014/main" id="{081CA0BB-6EE8-43B6-B2E2-C74EBD89566B}"/>
            </a:ext>
          </a:extLst>
        </xdr:cNvPr>
        <xdr:cNvSpPr/>
      </xdr:nvSpPr>
      <xdr:spPr>
        <a:xfrm>
          <a:off x="85725" y="14373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190" name="角丸四角形吹き出し 5" hidden="1">
          <a:extLst>
            <a:ext uri="{FF2B5EF4-FFF2-40B4-BE49-F238E27FC236}">
              <a16:creationId xmlns:a16="http://schemas.microsoft.com/office/drawing/2014/main" id="{10FA9FB2-7BC9-4F52-BB0D-72FAD28DC15C}"/>
            </a:ext>
          </a:extLst>
        </xdr:cNvPr>
        <xdr:cNvSpPr/>
      </xdr:nvSpPr>
      <xdr:spPr>
        <a:xfrm>
          <a:off x="85725" y="14373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191" name="角丸四角形吹き出し 28" hidden="1">
          <a:extLst>
            <a:ext uri="{FF2B5EF4-FFF2-40B4-BE49-F238E27FC236}">
              <a16:creationId xmlns:a16="http://schemas.microsoft.com/office/drawing/2014/main" id="{58B7028F-8C2C-4E86-BC1F-88506BD51918}"/>
            </a:ext>
          </a:extLst>
        </xdr:cNvPr>
        <xdr:cNvSpPr/>
      </xdr:nvSpPr>
      <xdr:spPr>
        <a:xfrm>
          <a:off x="85725" y="14373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192" name="角丸四角形吹き出し 5" hidden="1">
          <a:extLst>
            <a:ext uri="{FF2B5EF4-FFF2-40B4-BE49-F238E27FC236}">
              <a16:creationId xmlns:a16="http://schemas.microsoft.com/office/drawing/2014/main" id="{D38E316F-F9E3-45F3-B756-5A9B42AA06E8}"/>
            </a:ext>
          </a:extLst>
        </xdr:cNvPr>
        <xdr:cNvSpPr/>
      </xdr:nvSpPr>
      <xdr:spPr>
        <a:xfrm>
          <a:off x="85725" y="14373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193" name="角丸四角形吹き出し 28" hidden="1">
          <a:extLst>
            <a:ext uri="{FF2B5EF4-FFF2-40B4-BE49-F238E27FC236}">
              <a16:creationId xmlns:a16="http://schemas.microsoft.com/office/drawing/2014/main" id="{8CA75FCA-1E0A-48DD-A7B5-8938C528CFAC}"/>
            </a:ext>
          </a:extLst>
        </xdr:cNvPr>
        <xdr:cNvSpPr/>
      </xdr:nvSpPr>
      <xdr:spPr>
        <a:xfrm>
          <a:off x="85725" y="14373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194" name="角丸四角形吹き出し 5" hidden="1">
          <a:extLst>
            <a:ext uri="{FF2B5EF4-FFF2-40B4-BE49-F238E27FC236}">
              <a16:creationId xmlns:a16="http://schemas.microsoft.com/office/drawing/2014/main" id="{AFE5E0B5-DB98-445B-91B2-D2D572604A9A}"/>
            </a:ext>
          </a:extLst>
        </xdr:cNvPr>
        <xdr:cNvSpPr/>
      </xdr:nvSpPr>
      <xdr:spPr>
        <a:xfrm>
          <a:off x="85725" y="14373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195" name="角丸四角形吹き出し 28" hidden="1">
          <a:extLst>
            <a:ext uri="{FF2B5EF4-FFF2-40B4-BE49-F238E27FC236}">
              <a16:creationId xmlns:a16="http://schemas.microsoft.com/office/drawing/2014/main" id="{C77FF7B5-8BDD-437A-A692-B29D98711B6B}"/>
            </a:ext>
          </a:extLst>
        </xdr:cNvPr>
        <xdr:cNvSpPr/>
      </xdr:nvSpPr>
      <xdr:spPr>
        <a:xfrm>
          <a:off x="85725" y="14373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8056788" cy="4015132"/>
    <xdr:sp macro="" textlink="">
      <xdr:nvSpPr>
        <xdr:cNvPr id="196" name="角丸四角形吹き出し 21" hidden="1">
          <a:extLst>
            <a:ext uri="{FF2B5EF4-FFF2-40B4-BE49-F238E27FC236}">
              <a16:creationId xmlns:a16="http://schemas.microsoft.com/office/drawing/2014/main" id="{58C64D96-AFF4-40AC-B1A9-301DEEF761DD}"/>
            </a:ext>
          </a:extLst>
        </xdr:cNvPr>
        <xdr:cNvSpPr/>
      </xdr:nvSpPr>
      <xdr:spPr>
        <a:xfrm>
          <a:off x="85725" y="14373225"/>
          <a:ext cx="8056788" cy="4015132"/>
        </a:xfrm>
        <a:prstGeom prst="wedgeRoundRectCallout">
          <a:avLst>
            <a:gd name="adj1" fmla="val -68413"/>
            <a:gd name="adj2" fmla="val -1261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400">
              <a:solidFill>
                <a:schemeClr val="dk1"/>
              </a:solidFill>
              <a:effectLst/>
              <a:latin typeface="Meiryo UI" panose="020B0604030504040204" pitchFamily="50" charset="-128"/>
              <a:ea typeface="Meiryo UI" panose="020B0604030504040204" pitchFamily="50" charset="-128"/>
              <a:cs typeface="+mn-cs"/>
            </a:rPr>
            <a:t>質問</a:t>
          </a:r>
        </a:p>
        <a:p>
          <a:r>
            <a:rPr lang="ja-JP" altLang="en-US" sz="1400">
              <a:solidFill>
                <a:schemeClr val="dk1"/>
              </a:solidFill>
              <a:effectLst/>
              <a:latin typeface="Meiryo UI" panose="020B0604030504040204" pitchFamily="50" charset="-128"/>
              <a:ea typeface="Meiryo UI" panose="020B0604030504040204" pitchFamily="50" charset="-128"/>
              <a:cs typeface="+mn-cs"/>
            </a:rPr>
            <a:t>達成基準の成熟度レベル差がありますが、これはトライアル版作成当初、情報と機器をあえて分けている理由が、「データ」と「モノ」と異なる分類になっており、それぞれ成熟度を上げる難易度が違うという理由でそれぞれの達成条件を変えているとも解釈できますが、それぞれの達成基準と他社事例の揺らぎについて、以下、解釈があっているか確認させてください</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25</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に定義した管理ルールの順守状況の点検を行っていること。←管理ルールの実践状況の自己審査や第三者監査を求めるような基準となっています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少なくとも自己検証を求めています</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点検の例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管理ルールの遵守状況を確認するチェックリストを作成し、</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 チェックリストにより点検し、不備・違反があれば是正を行っている。</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・・・「何を」が記載されている</a:t>
          </a:r>
        </a:p>
      </xdr:txBody>
    </xdr:sp>
    <xdr:clientData/>
  </xdr:oneCellAnchor>
  <xdr:oneCellAnchor>
    <xdr:from>
      <xdr:col>1</xdr:col>
      <xdr:colOff>0</xdr:colOff>
      <xdr:row>47</xdr:row>
      <xdr:rowOff>0</xdr:rowOff>
    </xdr:from>
    <xdr:ext cx="5261499" cy="1919776"/>
    <xdr:sp macro="" textlink="">
      <xdr:nvSpPr>
        <xdr:cNvPr id="197" name="角丸四角形吹き出し 5" hidden="1">
          <a:extLst>
            <a:ext uri="{FF2B5EF4-FFF2-40B4-BE49-F238E27FC236}">
              <a16:creationId xmlns:a16="http://schemas.microsoft.com/office/drawing/2014/main" id="{B60C77F9-0D7D-4E9B-9EAD-FA08E6922F4F}"/>
            </a:ext>
          </a:extLst>
        </xdr:cNvPr>
        <xdr:cNvSpPr/>
      </xdr:nvSpPr>
      <xdr:spPr>
        <a:xfrm>
          <a:off x="85725" y="14373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198" name="角丸四角形吹き出し 28" hidden="1">
          <a:extLst>
            <a:ext uri="{FF2B5EF4-FFF2-40B4-BE49-F238E27FC236}">
              <a16:creationId xmlns:a16="http://schemas.microsoft.com/office/drawing/2014/main" id="{BBDD280C-E967-4C93-8317-EECAC432640C}"/>
            </a:ext>
          </a:extLst>
        </xdr:cNvPr>
        <xdr:cNvSpPr/>
      </xdr:nvSpPr>
      <xdr:spPr>
        <a:xfrm>
          <a:off x="85725" y="14373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0</xdr:col>
      <xdr:colOff>0</xdr:colOff>
      <xdr:row>47</xdr:row>
      <xdr:rowOff>0</xdr:rowOff>
    </xdr:from>
    <xdr:ext cx="8056788" cy="4015132"/>
    <xdr:sp macro="" textlink="">
      <xdr:nvSpPr>
        <xdr:cNvPr id="199" name="角丸四角形吹き出し 21" hidden="1">
          <a:extLst>
            <a:ext uri="{FF2B5EF4-FFF2-40B4-BE49-F238E27FC236}">
              <a16:creationId xmlns:a16="http://schemas.microsoft.com/office/drawing/2014/main" id="{D159EE65-BCC0-401A-A954-31EDA5509E69}"/>
            </a:ext>
          </a:extLst>
        </xdr:cNvPr>
        <xdr:cNvSpPr/>
      </xdr:nvSpPr>
      <xdr:spPr>
        <a:xfrm>
          <a:off x="0" y="14373225"/>
          <a:ext cx="8056788" cy="4015132"/>
        </a:xfrm>
        <a:prstGeom prst="wedgeRoundRectCallout">
          <a:avLst>
            <a:gd name="adj1" fmla="val -68413"/>
            <a:gd name="adj2" fmla="val -1261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400">
              <a:solidFill>
                <a:schemeClr val="dk1"/>
              </a:solidFill>
              <a:effectLst/>
              <a:latin typeface="Meiryo UI" panose="020B0604030504040204" pitchFamily="50" charset="-128"/>
              <a:ea typeface="Meiryo UI" panose="020B0604030504040204" pitchFamily="50" charset="-128"/>
              <a:cs typeface="+mn-cs"/>
            </a:rPr>
            <a:t>質問</a:t>
          </a:r>
        </a:p>
        <a:p>
          <a:r>
            <a:rPr lang="ja-JP" altLang="en-US" sz="1400">
              <a:solidFill>
                <a:schemeClr val="dk1"/>
              </a:solidFill>
              <a:effectLst/>
              <a:latin typeface="Meiryo UI" panose="020B0604030504040204" pitchFamily="50" charset="-128"/>
              <a:ea typeface="Meiryo UI" panose="020B0604030504040204" pitchFamily="50" charset="-128"/>
              <a:cs typeface="+mn-cs"/>
            </a:rPr>
            <a:t>達成基準の成熟度レベル差がありますが、これはトライアル版作成当初、情報と機器をあえて分けている理由が、「データ」と「モノ」と異なる分類になっており、それぞれ成熟度を上げる難易度が違うという理由でそれぞれの達成条件を変えているとも解釈できますが、それぞれの達成基準と他社事例の揺らぎについて、以下、解釈があっているか確認させてください</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25</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に定義した管理ルールの順守状況の点検を行っていること。←管理ルールの実践状況の自己審査や第三者監査を求めるような基準となっています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少なくとも自己検証を求めています</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点検の例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管理ルールの遵守状況を確認するチェックリストを作成し、</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 チェックリストにより点検し、不備・違反があれば是正を行っている。</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・・・「何を」が記載されている</a:t>
          </a:r>
        </a:p>
      </xdr:txBody>
    </xdr:sp>
    <xdr:clientData/>
  </xdr:oneCellAnchor>
  <xdr:oneCellAnchor>
    <xdr:from>
      <xdr:col>1</xdr:col>
      <xdr:colOff>0</xdr:colOff>
      <xdr:row>47</xdr:row>
      <xdr:rowOff>0</xdr:rowOff>
    </xdr:from>
    <xdr:ext cx="5261499" cy="1919776"/>
    <xdr:sp macro="" textlink="">
      <xdr:nvSpPr>
        <xdr:cNvPr id="200" name="角丸四角形吹き出し 46" hidden="1">
          <a:extLst>
            <a:ext uri="{FF2B5EF4-FFF2-40B4-BE49-F238E27FC236}">
              <a16:creationId xmlns:a16="http://schemas.microsoft.com/office/drawing/2014/main" id="{0C59775E-9B2F-475A-830F-FFF450FBFEF5}"/>
            </a:ext>
          </a:extLst>
        </xdr:cNvPr>
        <xdr:cNvSpPr/>
      </xdr:nvSpPr>
      <xdr:spPr>
        <a:xfrm>
          <a:off x="85725" y="14373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201" name="角丸四角形吹き出し 47" hidden="1">
          <a:extLst>
            <a:ext uri="{FF2B5EF4-FFF2-40B4-BE49-F238E27FC236}">
              <a16:creationId xmlns:a16="http://schemas.microsoft.com/office/drawing/2014/main" id="{764CF738-C2CE-4282-B86D-50AAB564C5D1}"/>
            </a:ext>
          </a:extLst>
        </xdr:cNvPr>
        <xdr:cNvSpPr/>
      </xdr:nvSpPr>
      <xdr:spPr>
        <a:xfrm>
          <a:off x="85725" y="14373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202" name="角丸四角形吹き出し 48" hidden="1">
          <a:extLst>
            <a:ext uri="{FF2B5EF4-FFF2-40B4-BE49-F238E27FC236}">
              <a16:creationId xmlns:a16="http://schemas.microsoft.com/office/drawing/2014/main" id="{A10A52D4-A899-4849-B683-10A42DB870E4}"/>
            </a:ext>
          </a:extLst>
        </xdr:cNvPr>
        <xdr:cNvSpPr/>
      </xdr:nvSpPr>
      <xdr:spPr>
        <a:xfrm>
          <a:off x="85725" y="14373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203" name="角丸四角形吹き出し 49" hidden="1">
          <a:extLst>
            <a:ext uri="{FF2B5EF4-FFF2-40B4-BE49-F238E27FC236}">
              <a16:creationId xmlns:a16="http://schemas.microsoft.com/office/drawing/2014/main" id="{D069C720-B9F1-4F23-909F-ACA85C61D0B6}"/>
            </a:ext>
          </a:extLst>
        </xdr:cNvPr>
        <xdr:cNvSpPr/>
      </xdr:nvSpPr>
      <xdr:spPr>
        <a:xfrm>
          <a:off x="85725" y="14373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0</xdr:col>
      <xdr:colOff>0</xdr:colOff>
      <xdr:row>47</xdr:row>
      <xdr:rowOff>0</xdr:rowOff>
    </xdr:from>
    <xdr:ext cx="8056788" cy="4015132"/>
    <xdr:sp macro="" textlink="">
      <xdr:nvSpPr>
        <xdr:cNvPr id="204" name="角丸四角形吹き出し 21" hidden="1">
          <a:extLst>
            <a:ext uri="{FF2B5EF4-FFF2-40B4-BE49-F238E27FC236}">
              <a16:creationId xmlns:a16="http://schemas.microsoft.com/office/drawing/2014/main" id="{7EF663AA-A3D7-4195-8C78-E39C949EB619}"/>
            </a:ext>
          </a:extLst>
        </xdr:cNvPr>
        <xdr:cNvSpPr/>
      </xdr:nvSpPr>
      <xdr:spPr>
        <a:xfrm>
          <a:off x="0" y="14373225"/>
          <a:ext cx="8056788" cy="4015132"/>
        </a:xfrm>
        <a:prstGeom prst="wedgeRoundRectCallout">
          <a:avLst>
            <a:gd name="adj1" fmla="val -68413"/>
            <a:gd name="adj2" fmla="val -1261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400">
              <a:solidFill>
                <a:schemeClr val="dk1"/>
              </a:solidFill>
              <a:effectLst/>
              <a:latin typeface="Meiryo UI" panose="020B0604030504040204" pitchFamily="50" charset="-128"/>
              <a:ea typeface="Meiryo UI" panose="020B0604030504040204" pitchFamily="50" charset="-128"/>
              <a:cs typeface="+mn-cs"/>
            </a:rPr>
            <a:t>質問</a:t>
          </a:r>
        </a:p>
        <a:p>
          <a:r>
            <a:rPr lang="ja-JP" altLang="en-US" sz="1400">
              <a:solidFill>
                <a:schemeClr val="dk1"/>
              </a:solidFill>
              <a:effectLst/>
              <a:latin typeface="Meiryo UI" panose="020B0604030504040204" pitchFamily="50" charset="-128"/>
              <a:ea typeface="Meiryo UI" panose="020B0604030504040204" pitchFamily="50" charset="-128"/>
              <a:cs typeface="+mn-cs"/>
            </a:rPr>
            <a:t>達成基準の成熟度レベル差がありますが、これはトライアル版作成当初、情報と機器をあえて分けている理由が、「データ」と「モノ」と異なる分類になっており、それぞれ成熟度を上げる難易度が違うという理由でそれぞれの達成条件を変えているとも解釈できますが、それぞれの達成基準と他社事例の揺らぎについて、以下、解釈があっているか確認させてください</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25</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に定義した管理ルールの順守状況の点検を行っていること。←管理ルールの実践状況の自己審査や第三者監査を求めるような基準となっています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少なくとも自己検証を求めています</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点検の例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管理ルールの遵守状況を確認するチェックリストを作成し、</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 チェックリストにより点検し、不備・違反があれば是正を行っている。</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・・・「何を」が記載されている</a:t>
          </a:r>
        </a:p>
      </xdr:txBody>
    </xdr:sp>
    <xdr:clientData/>
  </xdr:oneCellAnchor>
  <xdr:oneCellAnchor>
    <xdr:from>
      <xdr:col>1</xdr:col>
      <xdr:colOff>0</xdr:colOff>
      <xdr:row>47</xdr:row>
      <xdr:rowOff>0</xdr:rowOff>
    </xdr:from>
    <xdr:ext cx="5261499" cy="1919776"/>
    <xdr:sp macro="" textlink="">
      <xdr:nvSpPr>
        <xdr:cNvPr id="205" name="角丸四角形吹き出し 5" hidden="1">
          <a:extLst>
            <a:ext uri="{FF2B5EF4-FFF2-40B4-BE49-F238E27FC236}">
              <a16:creationId xmlns:a16="http://schemas.microsoft.com/office/drawing/2014/main" id="{C7320DD7-7387-4BF7-83DB-3369A84D7015}"/>
            </a:ext>
          </a:extLst>
        </xdr:cNvPr>
        <xdr:cNvSpPr/>
      </xdr:nvSpPr>
      <xdr:spPr>
        <a:xfrm>
          <a:off x="85725" y="14373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206" name="角丸四角形吹き出し 28" hidden="1">
          <a:extLst>
            <a:ext uri="{FF2B5EF4-FFF2-40B4-BE49-F238E27FC236}">
              <a16:creationId xmlns:a16="http://schemas.microsoft.com/office/drawing/2014/main" id="{CE80DC5D-9015-4D1D-85ED-AD88DBF1D703}"/>
            </a:ext>
          </a:extLst>
        </xdr:cNvPr>
        <xdr:cNvSpPr/>
      </xdr:nvSpPr>
      <xdr:spPr>
        <a:xfrm>
          <a:off x="85725" y="14373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207" name="角丸四角形吹き出し 5" hidden="1">
          <a:extLst>
            <a:ext uri="{FF2B5EF4-FFF2-40B4-BE49-F238E27FC236}">
              <a16:creationId xmlns:a16="http://schemas.microsoft.com/office/drawing/2014/main" id="{8F846DEA-D86B-4999-A128-9ACD8FD1BC30}"/>
            </a:ext>
          </a:extLst>
        </xdr:cNvPr>
        <xdr:cNvSpPr/>
      </xdr:nvSpPr>
      <xdr:spPr>
        <a:xfrm>
          <a:off x="85725" y="14373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208" name="角丸四角形吹き出し 28" hidden="1">
          <a:extLst>
            <a:ext uri="{FF2B5EF4-FFF2-40B4-BE49-F238E27FC236}">
              <a16:creationId xmlns:a16="http://schemas.microsoft.com/office/drawing/2014/main" id="{B54DBA06-9639-42C5-93D1-5D22530EEF7F}"/>
            </a:ext>
          </a:extLst>
        </xdr:cNvPr>
        <xdr:cNvSpPr/>
      </xdr:nvSpPr>
      <xdr:spPr>
        <a:xfrm>
          <a:off x="85725" y="14373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209" name="角丸四角形吹き出し 46" hidden="1">
          <a:extLst>
            <a:ext uri="{FF2B5EF4-FFF2-40B4-BE49-F238E27FC236}">
              <a16:creationId xmlns:a16="http://schemas.microsoft.com/office/drawing/2014/main" id="{0A950993-5664-4685-8DE2-6C4FFA018EC2}"/>
            </a:ext>
          </a:extLst>
        </xdr:cNvPr>
        <xdr:cNvSpPr/>
      </xdr:nvSpPr>
      <xdr:spPr>
        <a:xfrm>
          <a:off x="85725" y="14373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210" name="角丸四角形吹き出し 47" hidden="1">
          <a:extLst>
            <a:ext uri="{FF2B5EF4-FFF2-40B4-BE49-F238E27FC236}">
              <a16:creationId xmlns:a16="http://schemas.microsoft.com/office/drawing/2014/main" id="{0B0D7151-5B67-4893-9ED5-33200073EBA1}"/>
            </a:ext>
          </a:extLst>
        </xdr:cNvPr>
        <xdr:cNvSpPr/>
      </xdr:nvSpPr>
      <xdr:spPr>
        <a:xfrm>
          <a:off x="85725" y="14373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211" name="角丸四角形吹き出し 48" hidden="1">
          <a:extLst>
            <a:ext uri="{FF2B5EF4-FFF2-40B4-BE49-F238E27FC236}">
              <a16:creationId xmlns:a16="http://schemas.microsoft.com/office/drawing/2014/main" id="{6604547C-BB26-4EC1-A372-E39D48933914}"/>
            </a:ext>
          </a:extLst>
        </xdr:cNvPr>
        <xdr:cNvSpPr/>
      </xdr:nvSpPr>
      <xdr:spPr>
        <a:xfrm>
          <a:off x="85725" y="14373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212" name="角丸四角形吹き出し 49" hidden="1">
          <a:extLst>
            <a:ext uri="{FF2B5EF4-FFF2-40B4-BE49-F238E27FC236}">
              <a16:creationId xmlns:a16="http://schemas.microsoft.com/office/drawing/2014/main" id="{9857FBB1-E02A-4D56-80E2-35B7A6AAFA36}"/>
            </a:ext>
          </a:extLst>
        </xdr:cNvPr>
        <xdr:cNvSpPr/>
      </xdr:nvSpPr>
      <xdr:spPr>
        <a:xfrm>
          <a:off x="85725" y="14373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213" name="角丸四角形吹き出し 5" hidden="1">
          <a:extLst>
            <a:ext uri="{FF2B5EF4-FFF2-40B4-BE49-F238E27FC236}">
              <a16:creationId xmlns:a16="http://schemas.microsoft.com/office/drawing/2014/main" id="{4E521DB6-AA0E-4940-ADE4-C1DB8D110F9F}"/>
            </a:ext>
          </a:extLst>
        </xdr:cNvPr>
        <xdr:cNvSpPr/>
      </xdr:nvSpPr>
      <xdr:spPr>
        <a:xfrm>
          <a:off x="85725" y="14373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214" name="角丸四角形吹き出し 28" hidden="1">
          <a:extLst>
            <a:ext uri="{FF2B5EF4-FFF2-40B4-BE49-F238E27FC236}">
              <a16:creationId xmlns:a16="http://schemas.microsoft.com/office/drawing/2014/main" id="{9B8E061E-25C6-4BC3-ABA8-E8955C5A8C42}"/>
            </a:ext>
          </a:extLst>
        </xdr:cNvPr>
        <xdr:cNvSpPr/>
      </xdr:nvSpPr>
      <xdr:spPr>
        <a:xfrm>
          <a:off x="85725" y="14373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215" name="角丸四角形吹き出し 5" hidden="1">
          <a:extLst>
            <a:ext uri="{FF2B5EF4-FFF2-40B4-BE49-F238E27FC236}">
              <a16:creationId xmlns:a16="http://schemas.microsoft.com/office/drawing/2014/main" id="{76B8F7A0-215D-4E51-A5E0-FA5D0DD87FEC}"/>
            </a:ext>
          </a:extLst>
        </xdr:cNvPr>
        <xdr:cNvSpPr/>
      </xdr:nvSpPr>
      <xdr:spPr>
        <a:xfrm>
          <a:off x="85725" y="14373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216" name="角丸四角形吹き出し 28" hidden="1">
          <a:extLst>
            <a:ext uri="{FF2B5EF4-FFF2-40B4-BE49-F238E27FC236}">
              <a16:creationId xmlns:a16="http://schemas.microsoft.com/office/drawing/2014/main" id="{7681302A-0096-48C9-9EFA-4BAEA7E3957B}"/>
            </a:ext>
          </a:extLst>
        </xdr:cNvPr>
        <xdr:cNvSpPr/>
      </xdr:nvSpPr>
      <xdr:spPr>
        <a:xfrm>
          <a:off x="85725" y="14373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217" name="角丸四角形吹き出し 46" hidden="1">
          <a:extLst>
            <a:ext uri="{FF2B5EF4-FFF2-40B4-BE49-F238E27FC236}">
              <a16:creationId xmlns:a16="http://schemas.microsoft.com/office/drawing/2014/main" id="{8F31A080-3A1E-48CB-B51D-519C0A96990E}"/>
            </a:ext>
          </a:extLst>
        </xdr:cNvPr>
        <xdr:cNvSpPr/>
      </xdr:nvSpPr>
      <xdr:spPr>
        <a:xfrm>
          <a:off x="85725" y="14373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218" name="角丸四角形吹き出し 47" hidden="1">
          <a:extLst>
            <a:ext uri="{FF2B5EF4-FFF2-40B4-BE49-F238E27FC236}">
              <a16:creationId xmlns:a16="http://schemas.microsoft.com/office/drawing/2014/main" id="{B3C32668-B815-4E46-99BE-8F283D7470D5}"/>
            </a:ext>
          </a:extLst>
        </xdr:cNvPr>
        <xdr:cNvSpPr/>
      </xdr:nvSpPr>
      <xdr:spPr>
        <a:xfrm>
          <a:off x="85725" y="14373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219" name="角丸四角形吹き出し 48" hidden="1">
          <a:extLst>
            <a:ext uri="{FF2B5EF4-FFF2-40B4-BE49-F238E27FC236}">
              <a16:creationId xmlns:a16="http://schemas.microsoft.com/office/drawing/2014/main" id="{E1064B02-39C5-4E86-9D22-617EF134249F}"/>
            </a:ext>
          </a:extLst>
        </xdr:cNvPr>
        <xdr:cNvSpPr/>
      </xdr:nvSpPr>
      <xdr:spPr>
        <a:xfrm>
          <a:off x="85725" y="14373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47</xdr:row>
      <xdr:rowOff>0</xdr:rowOff>
    </xdr:from>
    <xdr:ext cx="5261499" cy="1919776"/>
    <xdr:sp macro="" textlink="">
      <xdr:nvSpPr>
        <xdr:cNvPr id="220" name="角丸四角形吹き出し 49" hidden="1">
          <a:extLst>
            <a:ext uri="{FF2B5EF4-FFF2-40B4-BE49-F238E27FC236}">
              <a16:creationId xmlns:a16="http://schemas.microsoft.com/office/drawing/2014/main" id="{230D04D3-F234-447C-9230-49E946DE6D96}"/>
            </a:ext>
          </a:extLst>
        </xdr:cNvPr>
        <xdr:cNvSpPr/>
      </xdr:nvSpPr>
      <xdr:spPr>
        <a:xfrm>
          <a:off x="85725" y="143732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2790372" cy="1908470"/>
    <xdr:sp macro="" textlink="">
      <xdr:nvSpPr>
        <xdr:cNvPr id="221" name="角丸四角形吹き出し 4" hidden="1">
          <a:extLst>
            <a:ext uri="{FF2B5EF4-FFF2-40B4-BE49-F238E27FC236}">
              <a16:creationId xmlns:a16="http://schemas.microsoft.com/office/drawing/2014/main" id="{EFD85079-A123-43C5-AB5E-CC4DC2C53956}"/>
            </a:ext>
          </a:extLst>
        </xdr:cNvPr>
        <xdr:cNvSpPr/>
      </xdr:nvSpPr>
      <xdr:spPr>
        <a:xfrm>
          <a:off x="85725" y="15592425"/>
          <a:ext cx="2790372" cy="1908470"/>
        </a:xfrm>
        <a:prstGeom prst="wedgeRoundRectCallout">
          <a:avLst>
            <a:gd name="adj1" fmla="val 12371"/>
            <a:gd name="adj2" fmla="val 63169"/>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lIns="36000" tIns="36000" rIns="36000" bIns="36000" rtlCol="0" anchor="t">
          <a:noAutofit/>
        </a:bodyPr>
        <a:lstStyle/>
        <a:p>
          <a:pPr algn="l">
            <a:lnSpc>
              <a:spcPts val="1700"/>
            </a:lnSpc>
          </a:pPr>
          <a:r>
            <a:rPr kumimoji="1" lang="ja-JP" altLang="en-US" sz="1600">
              <a:latin typeface="Meiryo UI" panose="020B0604030504040204" pitchFamily="50" charset="-128"/>
              <a:ea typeface="Meiryo UI" panose="020B0604030504040204" pitchFamily="50" charset="-128"/>
            </a:rPr>
            <a:t>以降にそれぞれのルールの策定が登場する為、</a:t>
          </a:r>
          <a:r>
            <a:rPr kumimoji="1" lang="ja-JP" altLang="ja-JP" sz="1100">
              <a:solidFill>
                <a:schemeClr val="dk1"/>
              </a:solidFill>
              <a:effectLst/>
              <a:latin typeface="+mn-lt"/>
              <a:ea typeface="+mn-ea"/>
              <a:cs typeface="+mn-cs"/>
            </a:rPr>
            <a:t>”</a:t>
          </a:r>
          <a:r>
            <a:rPr kumimoji="1" lang="ja-JP" altLang="en-US" sz="1600">
              <a:latin typeface="Meiryo UI" panose="020B0604030504040204" pitchFamily="50" charset="-128"/>
              <a:ea typeface="Meiryo UI" panose="020B0604030504040204" pitchFamily="50" charset="-128"/>
            </a:rPr>
            <a:t>ルール”というラベルは不要とし、守秘義務というラベルとし、達成条件３のみとしてはいかがでしょうか</a:t>
          </a:r>
          <a:endParaRPr kumimoji="1" lang="en-US" altLang="ja-JP" sz="1600">
            <a:latin typeface="Meiryo UI" panose="020B0604030504040204" pitchFamily="50" charset="-128"/>
            <a:ea typeface="Meiryo UI" panose="020B0604030504040204" pitchFamily="50" charset="-128"/>
          </a:endParaRPr>
        </a:p>
        <a:p>
          <a:pPr algn="l">
            <a:lnSpc>
              <a:spcPts val="1700"/>
            </a:lnSpc>
          </a:pPr>
          <a:endParaRPr kumimoji="1" lang="en-US" altLang="ja-JP" sz="1600">
            <a:latin typeface="Meiryo UI" panose="020B0604030504040204" pitchFamily="50" charset="-128"/>
            <a:ea typeface="Meiryo UI" panose="020B0604030504040204" pitchFamily="50" charset="-128"/>
          </a:endParaRPr>
        </a:p>
        <a:p>
          <a:pPr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rPr>
            <a:t>→機密情報を扱うルール としました</a:t>
          </a:r>
          <a:endParaRPr kumimoji="1" lang="en-US" altLang="ja-JP" sz="1600">
            <a:solidFill>
              <a:srgbClr val="FF0000"/>
            </a:solidFill>
            <a:latin typeface="Meiryo UI" panose="020B0604030504040204" pitchFamily="50" charset="-128"/>
            <a:ea typeface="Meiryo UI" panose="020B0604030504040204" pitchFamily="50" charset="-128"/>
          </a:endParaRPr>
        </a:p>
      </xdr:txBody>
    </xdr:sp>
    <xdr:clientData/>
  </xdr:oneCellAnchor>
  <xdr:oneCellAnchor>
    <xdr:from>
      <xdr:col>1</xdr:col>
      <xdr:colOff>0</xdr:colOff>
      <xdr:row>51</xdr:row>
      <xdr:rowOff>0</xdr:rowOff>
    </xdr:from>
    <xdr:ext cx="7889875" cy="1767140"/>
    <xdr:sp macro="" textlink="">
      <xdr:nvSpPr>
        <xdr:cNvPr id="222" name="角丸四角形吹き出し 20" hidden="1">
          <a:extLst>
            <a:ext uri="{FF2B5EF4-FFF2-40B4-BE49-F238E27FC236}">
              <a16:creationId xmlns:a16="http://schemas.microsoft.com/office/drawing/2014/main" id="{45BF0E34-2BFD-4C69-8C1A-0AFE23260254}"/>
            </a:ext>
          </a:extLst>
        </xdr:cNvPr>
        <xdr:cNvSpPr/>
      </xdr:nvSpPr>
      <xdr:spPr>
        <a:xfrm>
          <a:off x="85725" y="15592425"/>
          <a:ext cx="7889875" cy="1767140"/>
        </a:xfrm>
        <a:prstGeom prst="wedgeRoundRectCallout">
          <a:avLst>
            <a:gd name="adj1" fmla="val 17459"/>
            <a:gd name="adj2" fmla="val -94750"/>
            <a:gd name="adj3" fmla="val 16667"/>
          </a:avLst>
        </a:prstGeom>
        <a:solidFill>
          <a:schemeClr val="accent6">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en-US" altLang="ja-JP" sz="1800">
              <a:solidFill>
                <a:schemeClr val="dk1"/>
              </a:solidFill>
              <a:effectLst/>
              <a:latin typeface="Meiryo UI" panose="020B0604030504040204" pitchFamily="50" charset="-128"/>
              <a:ea typeface="Meiryo UI" panose="020B0604030504040204" pitchFamily="50" charset="-128"/>
              <a:cs typeface="+mn-cs"/>
            </a:rPr>
            <a:t>F</a:t>
          </a:r>
          <a:r>
            <a:rPr lang="ja-JP" altLang="ja-JP" sz="1800">
              <a:solidFill>
                <a:schemeClr val="dk1"/>
              </a:solidFill>
              <a:effectLst/>
              <a:latin typeface="Meiryo UI" panose="020B0604030504040204" pitchFamily="50" charset="-128"/>
              <a:ea typeface="Meiryo UI" panose="020B0604030504040204" pitchFamily="50" charset="-128"/>
              <a:cs typeface="+mn-cs"/>
            </a:rPr>
            <a:t>列の目的と</a:t>
          </a:r>
          <a:r>
            <a:rPr lang="en-US" altLang="ja-JP" sz="1800">
              <a:solidFill>
                <a:schemeClr val="dk1"/>
              </a:solidFill>
              <a:effectLst/>
              <a:latin typeface="Meiryo UI" panose="020B0604030504040204" pitchFamily="50" charset="-128"/>
              <a:ea typeface="Meiryo UI" panose="020B0604030504040204" pitchFamily="50" charset="-128"/>
              <a:cs typeface="+mn-cs"/>
            </a:rPr>
            <a:t>G</a:t>
          </a:r>
          <a:r>
            <a:rPr lang="ja-JP" altLang="ja-JP" sz="1800">
              <a:solidFill>
                <a:schemeClr val="dk1"/>
              </a:solidFill>
              <a:effectLst/>
              <a:latin typeface="Meiryo UI" panose="020B0604030504040204" pitchFamily="50" charset="-128"/>
              <a:ea typeface="Meiryo UI" panose="020B0604030504040204" pitchFamily="50" charset="-128"/>
              <a:cs typeface="+mn-cs"/>
            </a:rPr>
            <a:t>列の要求事項について、順番を入れ替えたほうがよいと思いました。</a:t>
          </a:r>
        </a:p>
        <a:p>
          <a:r>
            <a:rPr lang="ja-JP" altLang="ja-JP" sz="1800">
              <a:solidFill>
                <a:schemeClr val="dk1"/>
              </a:solidFill>
              <a:effectLst/>
              <a:latin typeface="Meiryo UI" panose="020B0604030504040204" pitchFamily="50" charset="-128"/>
              <a:ea typeface="Meiryo UI" panose="020B0604030504040204" pitchFamily="50" charset="-128"/>
              <a:cs typeface="+mn-cs"/>
            </a:rPr>
            <a:t>たしかに「何のために」が重要なのですが、目的が先に来ると唐突な印象があると思い、</a:t>
          </a:r>
        </a:p>
        <a:p>
          <a:r>
            <a:rPr lang="ja-JP" altLang="ja-JP" sz="1800">
              <a:solidFill>
                <a:schemeClr val="dk1"/>
              </a:solidFill>
              <a:effectLst/>
              <a:latin typeface="Meiryo UI" panose="020B0604030504040204" pitchFamily="50" charset="-128"/>
              <a:ea typeface="Meiryo UI" panose="020B0604030504040204" pitchFamily="50" charset="-128"/>
              <a:cs typeface="+mn-cs"/>
            </a:rPr>
            <a:t>要求事項があって、それは「何のために」と読むほうが読み手側としては読みやすいかなと思いました。</a:t>
          </a:r>
        </a:p>
      </xdr:txBody>
    </xdr:sp>
    <xdr:clientData/>
  </xdr:oneCellAnchor>
  <xdr:oneCellAnchor>
    <xdr:from>
      <xdr:col>1</xdr:col>
      <xdr:colOff>0</xdr:colOff>
      <xdr:row>51</xdr:row>
      <xdr:rowOff>0</xdr:rowOff>
    </xdr:from>
    <xdr:ext cx="7889875" cy="1767140"/>
    <xdr:sp macro="" textlink="">
      <xdr:nvSpPr>
        <xdr:cNvPr id="223" name="角丸四角形吹き出し 24" hidden="1">
          <a:extLst>
            <a:ext uri="{FF2B5EF4-FFF2-40B4-BE49-F238E27FC236}">
              <a16:creationId xmlns:a16="http://schemas.microsoft.com/office/drawing/2014/main" id="{A8628BCA-B751-4253-81BC-213FE951EE6E}"/>
            </a:ext>
          </a:extLst>
        </xdr:cNvPr>
        <xdr:cNvSpPr/>
      </xdr:nvSpPr>
      <xdr:spPr>
        <a:xfrm>
          <a:off x="85725" y="15592425"/>
          <a:ext cx="7889875" cy="1767140"/>
        </a:xfrm>
        <a:prstGeom prst="wedgeRoundRectCallout">
          <a:avLst>
            <a:gd name="adj1" fmla="val 41000"/>
            <a:gd name="adj2" fmla="val -88462"/>
            <a:gd name="adj3" fmla="val 16667"/>
          </a:avLst>
        </a:prstGeom>
        <a:solidFill>
          <a:schemeClr val="accent6">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en-US" altLang="ja-JP" sz="1800">
              <a:solidFill>
                <a:schemeClr val="dk1"/>
              </a:solidFill>
              <a:effectLst/>
              <a:latin typeface="Meiryo UI" panose="020B0604030504040204" pitchFamily="50" charset="-128"/>
              <a:ea typeface="Meiryo UI" panose="020B0604030504040204" pitchFamily="50" charset="-128"/>
              <a:cs typeface="+mn-cs"/>
            </a:rPr>
            <a:t>F</a:t>
          </a:r>
          <a:r>
            <a:rPr lang="ja-JP" altLang="ja-JP" sz="1800">
              <a:solidFill>
                <a:schemeClr val="dk1"/>
              </a:solidFill>
              <a:effectLst/>
              <a:latin typeface="Meiryo UI" panose="020B0604030504040204" pitchFamily="50" charset="-128"/>
              <a:ea typeface="Meiryo UI" panose="020B0604030504040204" pitchFamily="50" charset="-128"/>
              <a:cs typeface="+mn-cs"/>
            </a:rPr>
            <a:t>列の目的と</a:t>
          </a:r>
          <a:r>
            <a:rPr lang="en-US" altLang="ja-JP" sz="1800">
              <a:solidFill>
                <a:schemeClr val="dk1"/>
              </a:solidFill>
              <a:effectLst/>
              <a:latin typeface="Meiryo UI" panose="020B0604030504040204" pitchFamily="50" charset="-128"/>
              <a:ea typeface="Meiryo UI" panose="020B0604030504040204" pitchFamily="50" charset="-128"/>
              <a:cs typeface="+mn-cs"/>
            </a:rPr>
            <a:t>G</a:t>
          </a:r>
          <a:r>
            <a:rPr lang="ja-JP" altLang="ja-JP" sz="1800">
              <a:solidFill>
                <a:schemeClr val="dk1"/>
              </a:solidFill>
              <a:effectLst/>
              <a:latin typeface="Meiryo UI" panose="020B0604030504040204" pitchFamily="50" charset="-128"/>
              <a:ea typeface="Meiryo UI" panose="020B0604030504040204" pitchFamily="50" charset="-128"/>
              <a:cs typeface="+mn-cs"/>
            </a:rPr>
            <a:t>列の要求事項について、順番を入れ替えたほうがよいと思いました。</a:t>
          </a:r>
        </a:p>
        <a:p>
          <a:r>
            <a:rPr lang="ja-JP" altLang="ja-JP" sz="1800">
              <a:solidFill>
                <a:schemeClr val="dk1"/>
              </a:solidFill>
              <a:effectLst/>
              <a:latin typeface="Meiryo UI" panose="020B0604030504040204" pitchFamily="50" charset="-128"/>
              <a:ea typeface="Meiryo UI" panose="020B0604030504040204" pitchFamily="50" charset="-128"/>
              <a:cs typeface="+mn-cs"/>
            </a:rPr>
            <a:t>たしかに「何のために」が重要なのですが、目的が先に来ると唐突な印象があると思い、</a:t>
          </a:r>
        </a:p>
        <a:p>
          <a:r>
            <a:rPr lang="ja-JP" altLang="ja-JP" sz="1800">
              <a:solidFill>
                <a:schemeClr val="dk1"/>
              </a:solidFill>
              <a:effectLst/>
              <a:latin typeface="Meiryo UI" panose="020B0604030504040204" pitchFamily="50" charset="-128"/>
              <a:ea typeface="Meiryo UI" panose="020B0604030504040204" pitchFamily="50" charset="-128"/>
              <a:cs typeface="+mn-cs"/>
            </a:rPr>
            <a:t>要求事項があって、それは「何のために」と読むほうが読み手側としては読みやすいかなと思いました。</a:t>
          </a:r>
          <a:r>
            <a:rPr lang="ja-JP" altLang="en-US" sz="1800">
              <a:solidFill>
                <a:schemeClr val="dk1"/>
              </a:solidFill>
              <a:effectLst/>
              <a:latin typeface="Meiryo UI" panose="020B0604030504040204" pitchFamily="50" charset="-128"/>
              <a:ea typeface="Meiryo UI" panose="020B0604030504040204" pitchFamily="50" charset="-128"/>
              <a:cs typeface="+mn-cs"/>
            </a:rPr>
            <a:t> → </a:t>
          </a:r>
          <a:r>
            <a:rPr lang="ja-JP" altLang="en-US" sz="1800">
              <a:solidFill>
                <a:srgbClr val="FF0000"/>
              </a:solidFill>
              <a:effectLst/>
              <a:latin typeface="Meiryo UI" panose="020B0604030504040204" pitchFamily="50" charset="-128"/>
              <a:ea typeface="Meiryo UI" panose="020B0604030504040204" pitchFamily="50" charset="-128"/>
              <a:cs typeface="+mn-cs"/>
            </a:rPr>
            <a:t>ご指摘ごもっともながら、論理構成上ママとさせください</a:t>
          </a:r>
          <a:endParaRPr lang="ja-JP" altLang="ja-JP" sz="1800">
            <a:solidFill>
              <a:srgbClr val="FF0000"/>
            </a:solidFill>
            <a:effectLst/>
            <a:latin typeface="Meiryo UI" panose="020B0604030504040204" pitchFamily="50" charset="-128"/>
            <a:ea typeface="Meiryo UI" panose="020B0604030504040204" pitchFamily="50" charset="-128"/>
            <a:cs typeface="+mn-cs"/>
          </a:endParaRPr>
        </a:p>
      </xdr:txBody>
    </xdr:sp>
    <xdr:clientData/>
  </xdr:oneCellAnchor>
  <xdr:oneCellAnchor>
    <xdr:from>
      <xdr:col>1</xdr:col>
      <xdr:colOff>0</xdr:colOff>
      <xdr:row>51</xdr:row>
      <xdr:rowOff>0</xdr:rowOff>
    </xdr:from>
    <xdr:ext cx="5261499" cy="1919776"/>
    <xdr:sp macro="" textlink="">
      <xdr:nvSpPr>
        <xdr:cNvPr id="224" name="角丸四角形吹き出し 5" hidden="1">
          <a:extLst>
            <a:ext uri="{FF2B5EF4-FFF2-40B4-BE49-F238E27FC236}">
              <a16:creationId xmlns:a16="http://schemas.microsoft.com/office/drawing/2014/main" id="{A951640E-57B6-42AD-AF08-CB248144C004}"/>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8056788" cy="4015132"/>
    <xdr:sp macro="" textlink="">
      <xdr:nvSpPr>
        <xdr:cNvPr id="225" name="角丸四角形吹き出し 21" hidden="1">
          <a:extLst>
            <a:ext uri="{FF2B5EF4-FFF2-40B4-BE49-F238E27FC236}">
              <a16:creationId xmlns:a16="http://schemas.microsoft.com/office/drawing/2014/main" id="{D7EC2F74-7566-4778-802F-E77E057326C2}"/>
            </a:ext>
          </a:extLst>
        </xdr:cNvPr>
        <xdr:cNvSpPr/>
      </xdr:nvSpPr>
      <xdr:spPr>
        <a:xfrm>
          <a:off x="85725" y="15592425"/>
          <a:ext cx="8056788" cy="4015132"/>
        </a:xfrm>
        <a:prstGeom prst="wedgeRoundRectCallout">
          <a:avLst>
            <a:gd name="adj1" fmla="val -68413"/>
            <a:gd name="adj2" fmla="val -1261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400">
              <a:solidFill>
                <a:schemeClr val="dk1"/>
              </a:solidFill>
              <a:effectLst/>
              <a:latin typeface="Meiryo UI" panose="020B0604030504040204" pitchFamily="50" charset="-128"/>
              <a:ea typeface="Meiryo UI" panose="020B0604030504040204" pitchFamily="50" charset="-128"/>
              <a:cs typeface="+mn-cs"/>
            </a:rPr>
            <a:t>質問</a:t>
          </a:r>
        </a:p>
        <a:p>
          <a:r>
            <a:rPr lang="ja-JP" altLang="en-US" sz="1400">
              <a:solidFill>
                <a:schemeClr val="dk1"/>
              </a:solidFill>
              <a:effectLst/>
              <a:latin typeface="Meiryo UI" panose="020B0604030504040204" pitchFamily="50" charset="-128"/>
              <a:ea typeface="Meiryo UI" panose="020B0604030504040204" pitchFamily="50" charset="-128"/>
              <a:cs typeface="+mn-cs"/>
            </a:rPr>
            <a:t>達成基準の成熟度レベル差がありますが、これはトライアル版作成当初、情報と機器をあえて分けている理由が、「データ」と「モノ」と異なる分類になっており、それぞれ成熟度を上げる難易度が違うという理由でそれぞれの達成条件を変えているとも解釈できますが、それぞれの達成基準と他社事例の揺らぎについて、以下、解釈があっているか確認させてください</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25</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に定義した管理ルールの順守状況の点検を行っていること。←管理ルールの実践状況の自己審査や第三者監査を求めるような基準となっています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少なくとも自己検証を求めています</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点検の例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管理ルールの遵守状況を確認するチェックリストを作成し、</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 チェックリストにより点検し、不備・違反があれば是正を行っている。</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・・・「何を」が記載されている</a:t>
          </a:r>
        </a:p>
      </xdr:txBody>
    </xdr:sp>
    <xdr:clientData/>
  </xdr:oneCellAnchor>
  <xdr:oneCellAnchor>
    <xdr:from>
      <xdr:col>1</xdr:col>
      <xdr:colOff>0</xdr:colOff>
      <xdr:row>51</xdr:row>
      <xdr:rowOff>0</xdr:rowOff>
    </xdr:from>
    <xdr:ext cx="5261499" cy="1919776"/>
    <xdr:sp macro="" textlink="">
      <xdr:nvSpPr>
        <xdr:cNvPr id="226" name="角丸四角形吹き出し 28" hidden="1">
          <a:extLst>
            <a:ext uri="{FF2B5EF4-FFF2-40B4-BE49-F238E27FC236}">
              <a16:creationId xmlns:a16="http://schemas.microsoft.com/office/drawing/2014/main" id="{50DFD531-0623-4F2F-8AA9-D116E623E08D}"/>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227" name="角丸四角形吹き出し 5" hidden="1">
          <a:extLst>
            <a:ext uri="{FF2B5EF4-FFF2-40B4-BE49-F238E27FC236}">
              <a16:creationId xmlns:a16="http://schemas.microsoft.com/office/drawing/2014/main" id="{BD5ABC77-F16B-480B-A4F2-7EB7F9F32366}"/>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228" name="角丸四角形吹き出し 28" hidden="1">
          <a:extLst>
            <a:ext uri="{FF2B5EF4-FFF2-40B4-BE49-F238E27FC236}">
              <a16:creationId xmlns:a16="http://schemas.microsoft.com/office/drawing/2014/main" id="{C92FC351-8813-489F-A69D-7CC2AD92B1E4}"/>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229" name="角丸四角形吹き出し 46" hidden="1">
          <a:extLst>
            <a:ext uri="{FF2B5EF4-FFF2-40B4-BE49-F238E27FC236}">
              <a16:creationId xmlns:a16="http://schemas.microsoft.com/office/drawing/2014/main" id="{0994B106-7529-4A1C-ABBA-5CC32E7C81E3}"/>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230" name="角丸四角形吹き出し 47" hidden="1">
          <a:extLst>
            <a:ext uri="{FF2B5EF4-FFF2-40B4-BE49-F238E27FC236}">
              <a16:creationId xmlns:a16="http://schemas.microsoft.com/office/drawing/2014/main" id="{3484B083-8CF1-4375-92B4-8BACF1A1C6C0}"/>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231" name="角丸四角形吹き出し 48" hidden="1">
          <a:extLst>
            <a:ext uri="{FF2B5EF4-FFF2-40B4-BE49-F238E27FC236}">
              <a16:creationId xmlns:a16="http://schemas.microsoft.com/office/drawing/2014/main" id="{6EE9790D-0CA7-4A39-BD84-A1524E6B808A}"/>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232" name="角丸四角形吹き出し 49" hidden="1">
          <a:extLst>
            <a:ext uri="{FF2B5EF4-FFF2-40B4-BE49-F238E27FC236}">
              <a16:creationId xmlns:a16="http://schemas.microsoft.com/office/drawing/2014/main" id="{AC0D57E6-A590-40E3-8365-53A1A17285F2}"/>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233" name="角丸四角形吹き出し 5" hidden="1">
          <a:extLst>
            <a:ext uri="{FF2B5EF4-FFF2-40B4-BE49-F238E27FC236}">
              <a16:creationId xmlns:a16="http://schemas.microsoft.com/office/drawing/2014/main" id="{7EA6F64A-906B-460C-A982-81532075006E}"/>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234" name="角丸四角形吹き出し 28" hidden="1">
          <a:extLst>
            <a:ext uri="{FF2B5EF4-FFF2-40B4-BE49-F238E27FC236}">
              <a16:creationId xmlns:a16="http://schemas.microsoft.com/office/drawing/2014/main" id="{4994AB6D-2C83-4ED4-8702-5AE7CF9DB1F5}"/>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235" name="角丸四角形吹き出し 5" hidden="1">
          <a:extLst>
            <a:ext uri="{FF2B5EF4-FFF2-40B4-BE49-F238E27FC236}">
              <a16:creationId xmlns:a16="http://schemas.microsoft.com/office/drawing/2014/main" id="{D1C5563F-1442-40EB-ADCF-BB7F8050C237}"/>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236" name="角丸四角形吹き出し 46" hidden="1">
          <a:extLst>
            <a:ext uri="{FF2B5EF4-FFF2-40B4-BE49-F238E27FC236}">
              <a16:creationId xmlns:a16="http://schemas.microsoft.com/office/drawing/2014/main" id="{E4AA3D42-12B4-44F3-A5B3-2533BEF2780F}"/>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237" name="角丸四角形吹き出し 47" hidden="1">
          <a:extLst>
            <a:ext uri="{FF2B5EF4-FFF2-40B4-BE49-F238E27FC236}">
              <a16:creationId xmlns:a16="http://schemas.microsoft.com/office/drawing/2014/main" id="{7530A3E3-F484-4C50-BEEA-915AD994E5AE}"/>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238" name="角丸四角形吹き出し 48" hidden="1">
          <a:extLst>
            <a:ext uri="{FF2B5EF4-FFF2-40B4-BE49-F238E27FC236}">
              <a16:creationId xmlns:a16="http://schemas.microsoft.com/office/drawing/2014/main" id="{E24C4A3A-ABBB-40C8-825E-451B4F3AC8B2}"/>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239" name="角丸四角形吹き出し 49" hidden="1">
          <a:extLst>
            <a:ext uri="{FF2B5EF4-FFF2-40B4-BE49-F238E27FC236}">
              <a16:creationId xmlns:a16="http://schemas.microsoft.com/office/drawing/2014/main" id="{D0C20C2E-12F3-4F0F-A8C0-878630BADBD0}"/>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240" name="角丸四角形吹き出し 5" hidden="1">
          <a:extLst>
            <a:ext uri="{FF2B5EF4-FFF2-40B4-BE49-F238E27FC236}">
              <a16:creationId xmlns:a16="http://schemas.microsoft.com/office/drawing/2014/main" id="{704570FC-B074-4175-B1C3-0B97A87DD954}"/>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241" name="角丸四角形吹き出し 28" hidden="1">
          <a:extLst>
            <a:ext uri="{FF2B5EF4-FFF2-40B4-BE49-F238E27FC236}">
              <a16:creationId xmlns:a16="http://schemas.microsoft.com/office/drawing/2014/main" id="{98F3B37F-6324-4037-8B85-B98B0F93F771}"/>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242" name="角丸四角形吹き出し 5" hidden="1">
          <a:extLst>
            <a:ext uri="{FF2B5EF4-FFF2-40B4-BE49-F238E27FC236}">
              <a16:creationId xmlns:a16="http://schemas.microsoft.com/office/drawing/2014/main" id="{FB68809E-643B-48B9-A81E-25E4F8AB03F2}"/>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243" name="角丸四角形吹き出し 28" hidden="1">
          <a:extLst>
            <a:ext uri="{FF2B5EF4-FFF2-40B4-BE49-F238E27FC236}">
              <a16:creationId xmlns:a16="http://schemas.microsoft.com/office/drawing/2014/main" id="{1F833D24-6022-4355-9FE7-E015142C9058}"/>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244" name="角丸四角形吹き出し 5" hidden="1">
          <a:extLst>
            <a:ext uri="{FF2B5EF4-FFF2-40B4-BE49-F238E27FC236}">
              <a16:creationId xmlns:a16="http://schemas.microsoft.com/office/drawing/2014/main" id="{EEAC7805-74BD-40EA-A094-29423D681A15}"/>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245" name="角丸四角形吹き出し 28" hidden="1">
          <a:extLst>
            <a:ext uri="{FF2B5EF4-FFF2-40B4-BE49-F238E27FC236}">
              <a16:creationId xmlns:a16="http://schemas.microsoft.com/office/drawing/2014/main" id="{9CA769E3-7584-4A6E-BE7D-53894F01B269}"/>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8056788" cy="4015132"/>
    <xdr:sp macro="" textlink="">
      <xdr:nvSpPr>
        <xdr:cNvPr id="246" name="角丸四角形吹き出し 21" hidden="1">
          <a:extLst>
            <a:ext uri="{FF2B5EF4-FFF2-40B4-BE49-F238E27FC236}">
              <a16:creationId xmlns:a16="http://schemas.microsoft.com/office/drawing/2014/main" id="{72251A4E-6DA7-4411-9F96-DBE0F0F10391}"/>
            </a:ext>
          </a:extLst>
        </xdr:cNvPr>
        <xdr:cNvSpPr/>
      </xdr:nvSpPr>
      <xdr:spPr>
        <a:xfrm>
          <a:off x="85725" y="15592425"/>
          <a:ext cx="8056788" cy="4015132"/>
        </a:xfrm>
        <a:prstGeom prst="wedgeRoundRectCallout">
          <a:avLst>
            <a:gd name="adj1" fmla="val -68413"/>
            <a:gd name="adj2" fmla="val -1261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400">
              <a:solidFill>
                <a:schemeClr val="dk1"/>
              </a:solidFill>
              <a:effectLst/>
              <a:latin typeface="Meiryo UI" panose="020B0604030504040204" pitchFamily="50" charset="-128"/>
              <a:ea typeface="Meiryo UI" panose="020B0604030504040204" pitchFamily="50" charset="-128"/>
              <a:cs typeface="+mn-cs"/>
            </a:rPr>
            <a:t>質問</a:t>
          </a:r>
        </a:p>
        <a:p>
          <a:r>
            <a:rPr lang="ja-JP" altLang="en-US" sz="1400">
              <a:solidFill>
                <a:schemeClr val="dk1"/>
              </a:solidFill>
              <a:effectLst/>
              <a:latin typeface="Meiryo UI" panose="020B0604030504040204" pitchFamily="50" charset="-128"/>
              <a:ea typeface="Meiryo UI" panose="020B0604030504040204" pitchFamily="50" charset="-128"/>
              <a:cs typeface="+mn-cs"/>
            </a:rPr>
            <a:t>達成基準の成熟度レベル差がありますが、これはトライアル版作成当初、情報と機器をあえて分けている理由が、「データ」と「モノ」と異なる分類になっており、それぞれ成熟度を上げる難易度が違うという理由でそれぞれの達成条件を変えているとも解釈できますが、それぞれの達成基準と他社事例の揺らぎについて、以下、解釈があっているか確認させてください</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25</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に定義した管理ルールの順守状況の点検を行っていること。←管理ルールの実践状況の自己審査や第三者監査を求めるような基準となっています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少なくとも自己検証を求めています</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点検の例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管理ルールの遵守状況を確認するチェックリストを作成し、</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 チェックリストにより点検し、不備・違反があれば是正を行っている。</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・・・「何を」が記載されている</a:t>
          </a:r>
        </a:p>
      </xdr:txBody>
    </xdr:sp>
    <xdr:clientData/>
  </xdr:oneCellAnchor>
  <xdr:oneCellAnchor>
    <xdr:from>
      <xdr:col>1</xdr:col>
      <xdr:colOff>0</xdr:colOff>
      <xdr:row>51</xdr:row>
      <xdr:rowOff>0</xdr:rowOff>
    </xdr:from>
    <xdr:ext cx="5261499" cy="1919776"/>
    <xdr:sp macro="" textlink="">
      <xdr:nvSpPr>
        <xdr:cNvPr id="247" name="角丸四角形吹き出し 5" hidden="1">
          <a:extLst>
            <a:ext uri="{FF2B5EF4-FFF2-40B4-BE49-F238E27FC236}">
              <a16:creationId xmlns:a16="http://schemas.microsoft.com/office/drawing/2014/main" id="{C19E50DE-9F48-4A26-B265-D16C49E1D036}"/>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248" name="角丸四角形吹き出し 28" hidden="1">
          <a:extLst>
            <a:ext uri="{FF2B5EF4-FFF2-40B4-BE49-F238E27FC236}">
              <a16:creationId xmlns:a16="http://schemas.microsoft.com/office/drawing/2014/main" id="{B0A3F71E-D746-41EC-AC57-E2496A64DFC8}"/>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0</xdr:col>
      <xdr:colOff>0</xdr:colOff>
      <xdr:row>51</xdr:row>
      <xdr:rowOff>0</xdr:rowOff>
    </xdr:from>
    <xdr:ext cx="8056788" cy="4015132"/>
    <xdr:sp macro="" textlink="">
      <xdr:nvSpPr>
        <xdr:cNvPr id="249" name="角丸四角形吹き出し 21" hidden="1">
          <a:extLst>
            <a:ext uri="{FF2B5EF4-FFF2-40B4-BE49-F238E27FC236}">
              <a16:creationId xmlns:a16="http://schemas.microsoft.com/office/drawing/2014/main" id="{A89C4D71-F7F5-4F69-B5C9-3154D3467166}"/>
            </a:ext>
          </a:extLst>
        </xdr:cNvPr>
        <xdr:cNvSpPr/>
      </xdr:nvSpPr>
      <xdr:spPr>
        <a:xfrm>
          <a:off x="0" y="15592425"/>
          <a:ext cx="8056788" cy="4015132"/>
        </a:xfrm>
        <a:prstGeom prst="wedgeRoundRectCallout">
          <a:avLst>
            <a:gd name="adj1" fmla="val -68413"/>
            <a:gd name="adj2" fmla="val -1261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400">
              <a:solidFill>
                <a:schemeClr val="dk1"/>
              </a:solidFill>
              <a:effectLst/>
              <a:latin typeface="Meiryo UI" panose="020B0604030504040204" pitchFamily="50" charset="-128"/>
              <a:ea typeface="Meiryo UI" panose="020B0604030504040204" pitchFamily="50" charset="-128"/>
              <a:cs typeface="+mn-cs"/>
            </a:rPr>
            <a:t>質問</a:t>
          </a:r>
        </a:p>
        <a:p>
          <a:r>
            <a:rPr lang="ja-JP" altLang="en-US" sz="1400">
              <a:solidFill>
                <a:schemeClr val="dk1"/>
              </a:solidFill>
              <a:effectLst/>
              <a:latin typeface="Meiryo UI" panose="020B0604030504040204" pitchFamily="50" charset="-128"/>
              <a:ea typeface="Meiryo UI" panose="020B0604030504040204" pitchFamily="50" charset="-128"/>
              <a:cs typeface="+mn-cs"/>
            </a:rPr>
            <a:t>達成基準の成熟度レベル差がありますが、これはトライアル版作成当初、情報と機器をあえて分けている理由が、「データ」と「モノ」と異なる分類になっており、それぞれ成熟度を上げる難易度が違うという理由でそれぞれの達成条件を変えているとも解釈できますが、それぞれの達成基準と他社事例の揺らぎについて、以下、解釈があっているか確認させてください</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25</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に定義した管理ルールの順守状況の点検を行っていること。←管理ルールの実践状況の自己審査や第三者監査を求めるような基準となっています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少なくとも自己検証を求めています</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点検の例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管理ルールの遵守状況を確認するチェックリストを作成し、</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 チェックリストにより点検し、不備・違反があれば是正を行っている。</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・・・「何を」が記載されている</a:t>
          </a:r>
        </a:p>
      </xdr:txBody>
    </xdr:sp>
    <xdr:clientData/>
  </xdr:oneCellAnchor>
  <xdr:oneCellAnchor>
    <xdr:from>
      <xdr:col>1</xdr:col>
      <xdr:colOff>0</xdr:colOff>
      <xdr:row>51</xdr:row>
      <xdr:rowOff>0</xdr:rowOff>
    </xdr:from>
    <xdr:ext cx="5261499" cy="1919776"/>
    <xdr:sp macro="" textlink="">
      <xdr:nvSpPr>
        <xdr:cNvPr id="250" name="角丸四角形吹き出し 46" hidden="1">
          <a:extLst>
            <a:ext uri="{FF2B5EF4-FFF2-40B4-BE49-F238E27FC236}">
              <a16:creationId xmlns:a16="http://schemas.microsoft.com/office/drawing/2014/main" id="{17DF8D06-8F84-46E3-B303-A8C1E2D7CE58}"/>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251" name="角丸四角形吹き出し 47" hidden="1">
          <a:extLst>
            <a:ext uri="{FF2B5EF4-FFF2-40B4-BE49-F238E27FC236}">
              <a16:creationId xmlns:a16="http://schemas.microsoft.com/office/drawing/2014/main" id="{AEFF73F2-0FC2-4BE8-A9B4-6D5DB66468DB}"/>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252" name="角丸四角形吹き出し 48" hidden="1">
          <a:extLst>
            <a:ext uri="{FF2B5EF4-FFF2-40B4-BE49-F238E27FC236}">
              <a16:creationId xmlns:a16="http://schemas.microsoft.com/office/drawing/2014/main" id="{B8B5F63E-61EE-4A14-8CD8-BF121D17E3A7}"/>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253" name="角丸四角形吹き出し 49" hidden="1">
          <a:extLst>
            <a:ext uri="{FF2B5EF4-FFF2-40B4-BE49-F238E27FC236}">
              <a16:creationId xmlns:a16="http://schemas.microsoft.com/office/drawing/2014/main" id="{1BEADB16-D10A-41ED-B84C-2282DAA66B7E}"/>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0</xdr:col>
      <xdr:colOff>0</xdr:colOff>
      <xdr:row>51</xdr:row>
      <xdr:rowOff>0</xdr:rowOff>
    </xdr:from>
    <xdr:ext cx="8056788" cy="4015132"/>
    <xdr:sp macro="" textlink="">
      <xdr:nvSpPr>
        <xdr:cNvPr id="254" name="角丸四角形吹き出し 21" hidden="1">
          <a:extLst>
            <a:ext uri="{FF2B5EF4-FFF2-40B4-BE49-F238E27FC236}">
              <a16:creationId xmlns:a16="http://schemas.microsoft.com/office/drawing/2014/main" id="{B19B797B-714E-42EE-923D-B91DA489D78B}"/>
            </a:ext>
          </a:extLst>
        </xdr:cNvPr>
        <xdr:cNvSpPr/>
      </xdr:nvSpPr>
      <xdr:spPr>
        <a:xfrm>
          <a:off x="0" y="15592425"/>
          <a:ext cx="8056788" cy="4015132"/>
        </a:xfrm>
        <a:prstGeom prst="wedgeRoundRectCallout">
          <a:avLst>
            <a:gd name="adj1" fmla="val -68413"/>
            <a:gd name="adj2" fmla="val -1261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400">
              <a:solidFill>
                <a:schemeClr val="dk1"/>
              </a:solidFill>
              <a:effectLst/>
              <a:latin typeface="Meiryo UI" panose="020B0604030504040204" pitchFamily="50" charset="-128"/>
              <a:ea typeface="Meiryo UI" panose="020B0604030504040204" pitchFamily="50" charset="-128"/>
              <a:cs typeface="+mn-cs"/>
            </a:rPr>
            <a:t>質問</a:t>
          </a:r>
        </a:p>
        <a:p>
          <a:r>
            <a:rPr lang="ja-JP" altLang="en-US" sz="1400">
              <a:solidFill>
                <a:schemeClr val="dk1"/>
              </a:solidFill>
              <a:effectLst/>
              <a:latin typeface="Meiryo UI" panose="020B0604030504040204" pitchFamily="50" charset="-128"/>
              <a:ea typeface="Meiryo UI" panose="020B0604030504040204" pitchFamily="50" charset="-128"/>
              <a:cs typeface="+mn-cs"/>
            </a:rPr>
            <a:t>達成基準の成熟度レベル差がありますが、これはトライアル版作成当初、情報と機器をあえて分けている理由が、「データ」と「モノ」と異なる分類になっており、それぞれ成熟度を上げる難易度が違うという理由でそれぞれの達成条件を変えているとも解釈できますが、それぞれの達成基準と他社事例の揺らぎについて、以下、解釈があっているか確認させてください</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25</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に定義した管理ルールの順守状況の点検を行っていること。←管理ルールの実践状況の自己審査や第三者監査を求めるような基準となっています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少なくとも自己検証を求めています</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点検の例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管理ルールの遵守状況を確認するチェックリストを作成し、</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 チェックリストにより点検し、不備・違反があれば是正を行っている。</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・・・「何を」が記載されている</a:t>
          </a:r>
        </a:p>
      </xdr:txBody>
    </xdr:sp>
    <xdr:clientData/>
  </xdr:oneCellAnchor>
  <xdr:oneCellAnchor>
    <xdr:from>
      <xdr:col>1</xdr:col>
      <xdr:colOff>0</xdr:colOff>
      <xdr:row>51</xdr:row>
      <xdr:rowOff>0</xdr:rowOff>
    </xdr:from>
    <xdr:ext cx="5261499" cy="1919776"/>
    <xdr:sp macro="" textlink="">
      <xdr:nvSpPr>
        <xdr:cNvPr id="255" name="角丸四角形吹き出し 5" hidden="1">
          <a:extLst>
            <a:ext uri="{FF2B5EF4-FFF2-40B4-BE49-F238E27FC236}">
              <a16:creationId xmlns:a16="http://schemas.microsoft.com/office/drawing/2014/main" id="{577305A7-658A-4359-9BEC-9835C2A8DC77}"/>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256" name="角丸四角形吹き出し 28" hidden="1">
          <a:extLst>
            <a:ext uri="{FF2B5EF4-FFF2-40B4-BE49-F238E27FC236}">
              <a16:creationId xmlns:a16="http://schemas.microsoft.com/office/drawing/2014/main" id="{8FAD2E70-0B5E-411A-8495-52E2C7941CC4}"/>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257" name="角丸四角形吹き出し 5" hidden="1">
          <a:extLst>
            <a:ext uri="{FF2B5EF4-FFF2-40B4-BE49-F238E27FC236}">
              <a16:creationId xmlns:a16="http://schemas.microsoft.com/office/drawing/2014/main" id="{EE31D0A8-6224-4087-9532-769E23C52420}"/>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258" name="角丸四角形吹き出し 28" hidden="1">
          <a:extLst>
            <a:ext uri="{FF2B5EF4-FFF2-40B4-BE49-F238E27FC236}">
              <a16:creationId xmlns:a16="http://schemas.microsoft.com/office/drawing/2014/main" id="{D0DFB184-D1CF-4443-A72C-B2E5864828EF}"/>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259" name="角丸四角形吹き出し 46" hidden="1">
          <a:extLst>
            <a:ext uri="{FF2B5EF4-FFF2-40B4-BE49-F238E27FC236}">
              <a16:creationId xmlns:a16="http://schemas.microsoft.com/office/drawing/2014/main" id="{44FBDC03-1D39-4463-A445-0065A4F741AA}"/>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260" name="角丸四角形吹き出し 47" hidden="1">
          <a:extLst>
            <a:ext uri="{FF2B5EF4-FFF2-40B4-BE49-F238E27FC236}">
              <a16:creationId xmlns:a16="http://schemas.microsoft.com/office/drawing/2014/main" id="{C347B7F0-7D2B-4DE4-BE8D-F439D4322882}"/>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261" name="角丸四角形吹き出し 48" hidden="1">
          <a:extLst>
            <a:ext uri="{FF2B5EF4-FFF2-40B4-BE49-F238E27FC236}">
              <a16:creationId xmlns:a16="http://schemas.microsoft.com/office/drawing/2014/main" id="{ED89A5DB-9DDA-4CED-866E-C9BF1EF4A5ED}"/>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262" name="角丸四角形吹き出し 49" hidden="1">
          <a:extLst>
            <a:ext uri="{FF2B5EF4-FFF2-40B4-BE49-F238E27FC236}">
              <a16:creationId xmlns:a16="http://schemas.microsoft.com/office/drawing/2014/main" id="{642EAEFE-E126-4A9B-8666-787F7702EFBD}"/>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263" name="角丸四角形吹き出し 5" hidden="1">
          <a:extLst>
            <a:ext uri="{FF2B5EF4-FFF2-40B4-BE49-F238E27FC236}">
              <a16:creationId xmlns:a16="http://schemas.microsoft.com/office/drawing/2014/main" id="{844FEA0F-2D7B-4201-AD7C-6F962CD1E945}"/>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264" name="角丸四角形吹き出し 28" hidden="1">
          <a:extLst>
            <a:ext uri="{FF2B5EF4-FFF2-40B4-BE49-F238E27FC236}">
              <a16:creationId xmlns:a16="http://schemas.microsoft.com/office/drawing/2014/main" id="{CBE46296-30ED-4DAE-9D07-2CB2035D27C1}"/>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265" name="角丸四角形吹き出し 5" hidden="1">
          <a:extLst>
            <a:ext uri="{FF2B5EF4-FFF2-40B4-BE49-F238E27FC236}">
              <a16:creationId xmlns:a16="http://schemas.microsoft.com/office/drawing/2014/main" id="{3AE3B201-74E2-4C54-9010-FD1A8F429EF9}"/>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266" name="角丸四角形吹き出し 28" hidden="1">
          <a:extLst>
            <a:ext uri="{FF2B5EF4-FFF2-40B4-BE49-F238E27FC236}">
              <a16:creationId xmlns:a16="http://schemas.microsoft.com/office/drawing/2014/main" id="{D7763A9B-E35D-4662-8386-3B5828A08069}"/>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267" name="角丸四角形吹き出し 46" hidden="1">
          <a:extLst>
            <a:ext uri="{FF2B5EF4-FFF2-40B4-BE49-F238E27FC236}">
              <a16:creationId xmlns:a16="http://schemas.microsoft.com/office/drawing/2014/main" id="{45245488-4F38-475C-8E8C-121FCC10653D}"/>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268" name="角丸四角形吹き出し 47" hidden="1">
          <a:extLst>
            <a:ext uri="{FF2B5EF4-FFF2-40B4-BE49-F238E27FC236}">
              <a16:creationId xmlns:a16="http://schemas.microsoft.com/office/drawing/2014/main" id="{DA5702A0-DD68-405D-82DC-32327155DA14}"/>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269" name="角丸四角形吹き出し 48" hidden="1">
          <a:extLst>
            <a:ext uri="{FF2B5EF4-FFF2-40B4-BE49-F238E27FC236}">
              <a16:creationId xmlns:a16="http://schemas.microsoft.com/office/drawing/2014/main" id="{2349B1E3-84D3-497A-8E10-26E43E7E4381}"/>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270" name="角丸四角形吹き出し 49" hidden="1">
          <a:extLst>
            <a:ext uri="{FF2B5EF4-FFF2-40B4-BE49-F238E27FC236}">
              <a16:creationId xmlns:a16="http://schemas.microsoft.com/office/drawing/2014/main" id="{F2E9DC9D-9F79-42C3-AD4F-FED6D266A33F}"/>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2790372" cy="1908470"/>
    <xdr:sp macro="" textlink="">
      <xdr:nvSpPr>
        <xdr:cNvPr id="271" name="角丸四角形吹き出し 4" hidden="1">
          <a:extLst>
            <a:ext uri="{FF2B5EF4-FFF2-40B4-BE49-F238E27FC236}">
              <a16:creationId xmlns:a16="http://schemas.microsoft.com/office/drawing/2014/main" id="{4680A83B-28F8-4121-9A50-729FCDA31BC3}"/>
            </a:ext>
          </a:extLst>
        </xdr:cNvPr>
        <xdr:cNvSpPr/>
      </xdr:nvSpPr>
      <xdr:spPr>
        <a:xfrm>
          <a:off x="85725" y="15592425"/>
          <a:ext cx="2790372" cy="1908470"/>
        </a:xfrm>
        <a:prstGeom prst="wedgeRoundRectCallout">
          <a:avLst>
            <a:gd name="adj1" fmla="val 12371"/>
            <a:gd name="adj2" fmla="val 63169"/>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lIns="36000" tIns="36000" rIns="36000" bIns="36000" rtlCol="0" anchor="t">
          <a:noAutofit/>
        </a:bodyPr>
        <a:lstStyle/>
        <a:p>
          <a:pPr algn="l">
            <a:lnSpc>
              <a:spcPts val="1700"/>
            </a:lnSpc>
          </a:pPr>
          <a:r>
            <a:rPr kumimoji="1" lang="ja-JP" altLang="en-US" sz="1600">
              <a:latin typeface="Meiryo UI" panose="020B0604030504040204" pitchFamily="50" charset="-128"/>
              <a:ea typeface="Meiryo UI" panose="020B0604030504040204" pitchFamily="50" charset="-128"/>
            </a:rPr>
            <a:t>以降にそれぞれのルールの策定が登場する為、</a:t>
          </a:r>
          <a:r>
            <a:rPr kumimoji="1" lang="ja-JP" altLang="ja-JP" sz="1100">
              <a:solidFill>
                <a:schemeClr val="dk1"/>
              </a:solidFill>
              <a:effectLst/>
              <a:latin typeface="+mn-lt"/>
              <a:ea typeface="+mn-ea"/>
              <a:cs typeface="+mn-cs"/>
            </a:rPr>
            <a:t>”</a:t>
          </a:r>
          <a:r>
            <a:rPr kumimoji="1" lang="ja-JP" altLang="en-US" sz="1600">
              <a:latin typeface="Meiryo UI" panose="020B0604030504040204" pitchFamily="50" charset="-128"/>
              <a:ea typeface="Meiryo UI" panose="020B0604030504040204" pitchFamily="50" charset="-128"/>
            </a:rPr>
            <a:t>ルール”というラベルは不要とし、守秘義務というラベルとし、達成条件３のみとしてはいかがでしょうか</a:t>
          </a:r>
          <a:endParaRPr kumimoji="1" lang="en-US" altLang="ja-JP" sz="1600">
            <a:latin typeface="Meiryo UI" panose="020B0604030504040204" pitchFamily="50" charset="-128"/>
            <a:ea typeface="Meiryo UI" panose="020B0604030504040204" pitchFamily="50" charset="-128"/>
          </a:endParaRPr>
        </a:p>
        <a:p>
          <a:pPr algn="l">
            <a:lnSpc>
              <a:spcPts val="1700"/>
            </a:lnSpc>
          </a:pPr>
          <a:endParaRPr kumimoji="1" lang="en-US" altLang="ja-JP" sz="1600">
            <a:latin typeface="Meiryo UI" panose="020B0604030504040204" pitchFamily="50" charset="-128"/>
            <a:ea typeface="Meiryo UI" panose="020B0604030504040204" pitchFamily="50" charset="-128"/>
          </a:endParaRPr>
        </a:p>
        <a:p>
          <a:pPr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rPr>
            <a:t>→機密情報を扱うルール としました</a:t>
          </a:r>
          <a:endParaRPr kumimoji="1" lang="en-US" altLang="ja-JP" sz="1600">
            <a:solidFill>
              <a:srgbClr val="FF0000"/>
            </a:solidFill>
            <a:latin typeface="Meiryo UI" panose="020B0604030504040204" pitchFamily="50" charset="-128"/>
            <a:ea typeface="Meiryo UI" panose="020B0604030504040204" pitchFamily="50" charset="-128"/>
          </a:endParaRPr>
        </a:p>
      </xdr:txBody>
    </xdr:sp>
    <xdr:clientData/>
  </xdr:oneCellAnchor>
  <xdr:oneCellAnchor>
    <xdr:from>
      <xdr:col>1</xdr:col>
      <xdr:colOff>0</xdr:colOff>
      <xdr:row>51</xdr:row>
      <xdr:rowOff>0</xdr:rowOff>
    </xdr:from>
    <xdr:ext cx="7889875" cy="1767140"/>
    <xdr:sp macro="" textlink="">
      <xdr:nvSpPr>
        <xdr:cNvPr id="272" name="角丸四角形吹き出し 20" hidden="1">
          <a:extLst>
            <a:ext uri="{FF2B5EF4-FFF2-40B4-BE49-F238E27FC236}">
              <a16:creationId xmlns:a16="http://schemas.microsoft.com/office/drawing/2014/main" id="{1617608E-45C4-46C3-894E-486EBC0D1F73}"/>
            </a:ext>
          </a:extLst>
        </xdr:cNvPr>
        <xdr:cNvSpPr/>
      </xdr:nvSpPr>
      <xdr:spPr>
        <a:xfrm>
          <a:off x="85725" y="15592425"/>
          <a:ext cx="7889875" cy="1767140"/>
        </a:xfrm>
        <a:prstGeom prst="wedgeRoundRectCallout">
          <a:avLst>
            <a:gd name="adj1" fmla="val 17459"/>
            <a:gd name="adj2" fmla="val -94750"/>
            <a:gd name="adj3" fmla="val 16667"/>
          </a:avLst>
        </a:prstGeom>
        <a:solidFill>
          <a:schemeClr val="accent6">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en-US" altLang="ja-JP" sz="1800">
              <a:solidFill>
                <a:schemeClr val="dk1"/>
              </a:solidFill>
              <a:effectLst/>
              <a:latin typeface="Meiryo UI" panose="020B0604030504040204" pitchFamily="50" charset="-128"/>
              <a:ea typeface="Meiryo UI" panose="020B0604030504040204" pitchFamily="50" charset="-128"/>
              <a:cs typeface="+mn-cs"/>
            </a:rPr>
            <a:t>F</a:t>
          </a:r>
          <a:r>
            <a:rPr lang="ja-JP" altLang="ja-JP" sz="1800">
              <a:solidFill>
                <a:schemeClr val="dk1"/>
              </a:solidFill>
              <a:effectLst/>
              <a:latin typeface="Meiryo UI" panose="020B0604030504040204" pitchFamily="50" charset="-128"/>
              <a:ea typeface="Meiryo UI" panose="020B0604030504040204" pitchFamily="50" charset="-128"/>
              <a:cs typeface="+mn-cs"/>
            </a:rPr>
            <a:t>列の目的と</a:t>
          </a:r>
          <a:r>
            <a:rPr lang="en-US" altLang="ja-JP" sz="1800">
              <a:solidFill>
                <a:schemeClr val="dk1"/>
              </a:solidFill>
              <a:effectLst/>
              <a:latin typeface="Meiryo UI" panose="020B0604030504040204" pitchFamily="50" charset="-128"/>
              <a:ea typeface="Meiryo UI" panose="020B0604030504040204" pitchFamily="50" charset="-128"/>
              <a:cs typeface="+mn-cs"/>
            </a:rPr>
            <a:t>G</a:t>
          </a:r>
          <a:r>
            <a:rPr lang="ja-JP" altLang="ja-JP" sz="1800">
              <a:solidFill>
                <a:schemeClr val="dk1"/>
              </a:solidFill>
              <a:effectLst/>
              <a:latin typeface="Meiryo UI" panose="020B0604030504040204" pitchFamily="50" charset="-128"/>
              <a:ea typeface="Meiryo UI" panose="020B0604030504040204" pitchFamily="50" charset="-128"/>
              <a:cs typeface="+mn-cs"/>
            </a:rPr>
            <a:t>列の要求事項について、順番を入れ替えたほうがよいと思いました。</a:t>
          </a:r>
        </a:p>
        <a:p>
          <a:r>
            <a:rPr lang="ja-JP" altLang="ja-JP" sz="1800">
              <a:solidFill>
                <a:schemeClr val="dk1"/>
              </a:solidFill>
              <a:effectLst/>
              <a:latin typeface="Meiryo UI" panose="020B0604030504040204" pitchFamily="50" charset="-128"/>
              <a:ea typeface="Meiryo UI" panose="020B0604030504040204" pitchFamily="50" charset="-128"/>
              <a:cs typeface="+mn-cs"/>
            </a:rPr>
            <a:t>たしかに「何のために」が重要なのですが、目的が先に来ると唐突な印象があると思い、</a:t>
          </a:r>
        </a:p>
        <a:p>
          <a:r>
            <a:rPr lang="ja-JP" altLang="ja-JP" sz="1800">
              <a:solidFill>
                <a:schemeClr val="dk1"/>
              </a:solidFill>
              <a:effectLst/>
              <a:latin typeface="Meiryo UI" panose="020B0604030504040204" pitchFamily="50" charset="-128"/>
              <a:ea typeface="Meiryo UI" panose="020B0604030504040204" pitchFamily="50" charset="-128"/>
              <a:cs typeface="+mn-cs"/>
            </a:rPr>
            <a:t>要求事項があって、それは「何のために」と読むほうが読み手側としては読みやすいかなと思いました。</a:t>
          </a:r>
        </a:p>
      </xdr:txBody>
    </xdr:sp>
    <xdr:clientData/>
  </xdr:oneCellAnchor>
  <xdr:oneCellAnchor>
    <xdr:from>
      <xdr:col>1</xdr:col>
      <xdr:colOff>0</xdr:colOff>
      <xdr:row>51</xdr:row>
      <xdr:rowOff>0</xdr:rowOff>
    </xdr:from>
    <xdr:ext cx="7889875" cy="1767140"/>
    <xdr:sp macro="" textlink="">
      <xdr:nvSpPr>
        <xdr:cNvPr id="273" name="角丸四角形吹き出し 24" hidden="1">
          <a:extLst>
            <a:ext uri="{FF2B5EF4-FFF2-40B4-BE49-F238E27FC236}">
              <a16:creationId xmlns:a16="http://schemas.microsoft.com/office/drawing/2014/main" id="{60665A8D-4D53-464D-B651-545C4AE01A44}"/>
            </a:ext>
          </a:extLst>
        </xdr:cNvPr>
        <xdr:cNvSpPr/>
      </xdr:nvSpPr>
      <xdr:spPr>
        <a:xfrm>
          <a:off x="85725" y="15592425"/>
          <a:ext cx="7889875" cy="1767140"/>
        </a:xfrm>
        <a:prstGeom prst="wedgeRoundRectCallout">
          <a:avLst>
            <a:gd name="adj1" fmla="val 41000"/>
            <a:gd name="adj2" fmla="val -88462"/>
            <a:gd name="adj3" fmla="val 16667"/>
          </a:avLst>
        </a:prstGeom>
        <a:solidFill>
          <a:schemeClr val="accent6">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en-US" altLang="ja-JP" sz="1800">
              <a:solidFill>
                <a:schemeClr val="dk1"/>
              </a:solidFill>
              <a:effectLst/>
              <a:latin typeface="Meiryo UI" panose="020B0604030504040204" pitchFamily="50" charset="-128"/>
              <a:ea typeface="Meiryo UI" panose="020B0604030504040204" pitchFamily="50" charset="-128"/>
              <a:cs typeface="+mn-cs"/>
            </a:rPr>
            <a:t>F</a:t>
          </a:r>
          <a:r>
            <a:rPr lang="ja-JP" altLang="ja-JP" sz="1800">
              <a:solidFill>
                <a:schemeClr val="dk1"/>
              </a:solidFill>
              <a:effectLst/>
              <a:latin typeface="Meiryo UI" panose="020B0604030504040204" pitchFamily="50" charset="-128"/>
              <a:ea typeface="Meiryo UI" panose="020B0604030504040204" pitchFamily="50" charset="-128"/>
              <a:cs typeface="+mn-cs"/>
            </a:rPr>
            <a:t>列の目的と</a:t>
          </a:r>
          <a:r>
            <a:rPr lang="en-US" altLang="ja-JP" sz="1800">
              <a:solidFill>
                <a:schemeClr val="dk1"/>
              </a:solidFill>
              <a:effectLst/>
              <a:latin typeface="Meiryo UI" panose="020B0604030504040204" pitchFamily="50" charset="-128"/>
              <a:ea typeface="Meiryo UI" panose="020B0604030504040204" pitchFamily="50" charset="-128"/>
              <a:cs typeface="+mn-cs"/>
            </a:rPr>
            <a:t>G</a:t>
          </a:r>
          <a:r>
            <a:rPr lang="ja-JP" altLang="ja-JP" sz="1800">
              <a:solidFill>
                <a:schemeClr val="dk1"/>
              </a:solidFill>
              <a:effectLst/>
              <a:latin typeface="Meiryo UI" panose="020B0604030504040204" pitchFamily="50" charset="-128"/>
              <a:ea typeface="Meiryo UI" panose="020B0604030504040204" pitchFamily="50" charset="-128"/>
              <a:cs typeface="+mn-cs"/>
            </a:rPr>
            <a:t>列の要求事項について、順番を入れ替えたほうがよいと思いました。</a:t>
          </a:r>
        </a:p>
        <a:p>
          <a:r>
            <a:rPr lang="ja-JP" altLang="ja-JP" sz="1800">
              <a:solidFill>
                <a:schemeClr val="dk1"/>
              </a:solidFill>
              <a:effectLst/>
              <a:latin typeface="Meiryo UI" panose="020B0604030504040204" pitchFamily="50" charset="-128"/>
              <a:ea typeface="Meiryo UI" panose="020B0604030504040204" pitchFamily="50" charset="-128"/>
              <a:cs typeface="+mn-cs"/>
            </a:rPr>
            <a:t>たしかに「何のために」が重要なのですが、目的が先に来ると唐突な印象があると思い、</a:t>
          </a:r>
        </a:p>
        <a:p>
          <a:r>
            <a:rPr lang="ja-JP" altLang="ja-JP" sz="1800">
              <a:solidFill>
                <a:schemeClr val="dk1"/>
              </a:solidFill>
              <a:effectLst/>
              <a:latin typeface="Meiryo UI" panose="020B0604030504040204" pitchFamily="50" charset="-128"/>
              <a:ea typeface="Meiryo UI" panose="020B0604030504040204" pitchFamily="50" charset="-128"/>
              <a:cs typeface="+mn-cs"/>
            </a:rPr>
            <a:t>要求事項があって、それは「何のために」と読むほうが読み手側としては読みやすいかなと思いました。</a:t>
          </a:r>
          <a:r>
            <a:rPr lang="ja-JP" altLang="en-US" sz="1800">
              <a:solidFill>
                <a:schemeClr val="dk1"/>
              </a:solidFill>
              <a:effectLst/>
              <a:latin typeface="Meiryo UI" panose="020B0604030504040204" pitchFamily="50" charset="-128"/>
              <a:ea typeface="Meiryo UI" panose="020B0604030504040204" pitchFamily="50" charset="-128"/>
              <a:cs typeface="+mn-cs"/>
            </a:rPr>
            <a:t> → </a:t>
          </a:r>
          <a:r>
            <a:rPr lang="ja-JP" altLang="en-US" sz="1800">
              <a:solidFill>
                <a:srgbClr val="FF0000"/>
              </a:solidFill>
              <a:effectLst/>
              <a:latin typeface="Meiryo UI" panose="020B0604030504040204" pitchFamily="50" charset="-128"/>
              <a:ea typeface="Meiryo UI" panose="020B0604030504040204" pitchFamily="50" charset="-128"/>
              <a:cs typeface="+mn-cs"/>
            </a:rPr>
            <a:t>ご指摘ごもっともながら、論理構成上ママとさせください</a:t>
          </a:r>
          <a:endParaRPr lang="ja-JP" altLang="ja-JP" sz="1800">
            <a:solidFill>
              <a:srgbClr val="FF0000"/>
            </a:solidFill>
            <a:effectLst/>
            <a:latin typeface="Meiryo UI" panose="020B0604030504040204" pitchFamily="50" charset="-128"/>
            <a:ea typeface="Meiryo UI" panose="020B0604030504040204" pitchFamily="50" charset="-128"/>
            <a:cs typeface="+mn-cs"/>
          </a:endParaRPr>
        </a:p>
      </xdr:txBody>
    </xdr:sp>
    <xdr:clientData/>
  </xdr:oneCellAnchor>
  <xdr:oneCellAnchor>
    <xdr:from>
      <xdr:col>1</xdr:col>
      <xdr:colOff>0</xdr:colOff>
      <xdr:row>51</xdr:row>
      <xdr:rowOff>0</xdr:rowOff>
    </xdr:from>
    <xdr:ext cx="5261499" cy="1919776"/>
    <xdr:sp macro="" textlink="">
      <xdr:nvSpPr>
        <xdr:cNvPr id="274" name="角丸四角形吹き出し 5" hidden="1">
          <a:extLst>
            <a:ext uri="{FF2B5EF4-FFF2-40B4-BE49-F238E27FC236}">
              <a16:creationId xmlns:a16="http://schemas.microsoft.com/office/drawing/2014/main" id="{38CFCFAF-46CD-4321-A564-0955488FAD03}"/>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8056788" cy="4015132"/>
    <xdr:sp macro="" textlink="">
      <xdr:nvSpPr>
        <xdr:cNvPr id="275" name="角丸四角形吹き出し 21" hidden="1">
          <a:extLst>
            <a:ext uri="{FF2B5EF4-FFF2-40B4-BE49-F238E27FC236}">
              <a16:creationId xmlns:a16="http://schemas.microsoft.com/office/drawing/2014/main" id="{92797746-9BE1-4348-931B-CB2FEDA5B327}"/>
            </a:ext>
          </a:extLst>
        </xdr:cNvPr>
        <xdr:cNvSpPr/>
      </xdr:nvSpPr>
      <xdr:spPr>
        <a:xfrm>
          <a:off x="85725" y="15592425"/>
          <a:ext cx="8056788" cy="4015132"/>
        </a:xfrm>
        <a:prstGeom prst="wedgeRoundRectCallout">
          <a:avLst>
            <a:gd name="adj1" fmla="val -68413"/>
            <a:gd name="adj2" fmla="val -1261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400">
              <a:solidFill>
                <a:schemeClr val="dk1"/>
              </a:solidFill>
              <a:effectLst/>
              <a:latin typeface="Meiryo UI" panose="020B0604030504040204" pitchFamily="50" charset="-128"/>
              <a:ea typeface="Meiryo UI" panose="020B0604030504040204" pitchFamily="50" charset="-128"/>
              <a:cs typeface="+mn-cs"/>
            </a:rPr>
            <a:t>質問</a:t>
          </a:r>
        </a:p>
        <a:p>
          <a:r>
            <a:rPr lang="ja-JP" altLang="en-US" sz="1400">
              <a:solidFill>
                <a:schemeClr val="dk1"/>
              </a:solidFill>
              <a:effectLst/>
              <a:latin typeface="Meiryo UI" panose="020B0604030504040204" pitchFamily="50" charset="-128"/>
              <a:ea typeface="Meiryo UI" panose="020B0604030504040204" pitchFamily="50" charset="-128"/>
              <a:cs typeface="+mn-cs"/>
            </a:rPr>
            <a:t>達成基準の成熟度レベル差がありますが、これはトライアル版作成当初、情報と機器をあえて分けている理由が、「データ」と「モノ」と異なる分類になっており、それぞれ成熟度を上げる難易度が違うという理由でそれぞれの達成条件を変えているとも解釈できますが、それぞれの達成基準と他社事例の揺らぎについて、以下、解釈があっているか確認させてください</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25</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に定義した管理ルールの順守状況の点検を行っていること。←管理ルールの実践状況の自己審査や第三者監査を求めるような基準となっています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少なくとも自己検証を求めています</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点検の例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管理ルールの遵守状況を確認するチェックリストを作成し、</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 チェックリストにより点検し、不備・違反があれば是正を行っている。</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・・・「何を」が記載されている</a:t>
          </a:r>
        </a:p>
      </xdr:txBody>
    </xdr:sp>
    <xdr:clientData/>
  </xdr:oneCellAnchor>
  <xdr:oneCellAnchor>
    <xdr:from>
      <xdr:col>1</xdr:col>
      <xdr:colOff>0</xdr:colOff>
      <xdr:row>51</xdr:row>
      <xdr:rowOff>0</xdr:rowOff>
    </xdr:from>
    <xdr:ext cx="5261499" cy="1919776"/>
    <xdr:sp macro="" textlink="">
      <xdr:nvSpPr>
        <xdr:cNvPr id="276" name="角丸四角形吹き出し 28" hidden="1">
          <a:extLst>
            <a:ext uri="{FF2B5EF4-FFF2-40B4-BE49-F238E27FC236}">
              <a16:creationId xmlns:a16="http://schemas.microsoft.com/office/drawing/2014/main" id="{39BC47E0-FDB9-43AE-9D66-47C1CE22BA2D}"/>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277" name="角丸四角形吹き出し 5" hidden="1">
          <a:extLst>
            <a:ext uri="{FF2B5EF4-FFF2-40B4-BE49-F238E27FC236}">
              <a16:creationId xmlns:a16="http://schemas.microsoft.com/office/drawing/2014/main" id="{9278B1E5-5E3A-4240-98A2-B191BA787D32}"/>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278" name="角丸四角形吹き出し 28" hidden="1">
          <a:extLst>
            <a:ext uri="{FF2B5EF4-FFF2-40B4-BE49-F238E27FC236}">
              <a16:creationId xmlns:a16="http://schemas.microsoft.com/office/drawing/2014/main" id="{717C1548-2174-42DF-BA0A-155585C522E8}"/>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279" name="角丸四角形吹き出し 46" hidden="1">
          <a:extLst>
            <a:ext uri="{FF2B5EF4-FFF2-40B4-BE49-F238E27FC236}">
              <a16:creationId xmlns:a16="http://schemas.microsoft.com/office/drawing/2014/main" id="{494C4DFF-FEC5-4B17-9A74-B577999D7EFE}"/>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280" name="角丸四角形吹き出し 47" hidden="1">
          <a:extLst>
            <a:ext uri="{FF2B5EF4-FFF2-40B4-BE49-F238E27FC236}">
              <a16:creationId xmlns:a16="http://schemas.microsoft.com/office/drawing/2014/main" id="{EB37CA05-D174-4DBF-B766-039231337FF3}"/>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281" name="角丸四角形吹き出し 48" hidden="1">
          <a:extLst>
            <a:ext uri="{FF2B5EF4-FFF2-40B4-BE49-F238E27FC236}">
              <a16:creationId xmlns:a16="http://schemas.microsoft.com/office/drawing/2014/main" id="{80E99B97-1FBC-44E6-81CD-5A07890965EF}"/>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282" name="角丸四角形吹き出し 49" hidden="1">
          <a:extLst>
            <a:ext uri="{FF2B5EF4-FFF2-40B4-BE49-F238E27FC236}">
              <a16:creationId xmlns:a16="http://schemas.microsoft.com/office/drawing/2014/main" id="{E5E91E8E-D4FC-4EA0-82F9-1FCE052ABFBC}"/>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283" name="角丸四角形吹き出し 5" hidden="1">
          <a:extLst>
            <a:ext uri="{FF2B5EF4-FFF2-40B4-BE49-F238E27FC236}">
              <a16:creationId xmlns:a16="http://schemas.microsoft.com/office/drawing/2014/main" id="{0F248A1C-EB73-4825-884E-5629AB58AF03}"/>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284" name="角丸四角形吹き出し 28" hidden="1">
          <a:extLst>
            <a:ext uri="{FF2B5EF4-FFF2-40B4-BE49-F238E27FC236}">
              <a16:creationId xmlns:a16="http://schemas.microsoft.com/office/drawing/2014/main" id="{B4105DC5-3197-4D8A-A71C-A92B6C307CE3}"/>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285" name="角丸四角形吹き出し 5" hidden="1">
          <a:extLst>
            <a:ext uri="{FF2B5EF4-FFF2-40B4-BE49-F238E27FC236}">
              <a16:creationId xmlns:a16="http://schemas.microsoft.com/office/drawing/2014/main" id="{9383534B-FEB0-4743-8551-B708164944FE}"/>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286" name="角丸四角形吹き出し 46" hidden="1">
          <a:extLst>
            <a:ext uri="{FF2B5EF4-FFF2-40B4-BE49-F238E27FC236}">
              <a16:creationId xmlns:a16="http://schemas.microsoft.com/office/drawing/2014/main" id="{D6B68720-064C-4B9A-B9C2-C9302BCDDD5E}"/>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287" name="角丸四角形吹き出し 47" hidden="1">
          <a:extLst>
            <a:ext uri="{FF2B5EF4-FFF2-40B4-BE49-F238E27FC236}">
              <a16:creationId xmlns:a16="http://schemas.microsoft.com/office/drawing/2014/main" id="{254FC222-699E-4698-9F93-3541B2D2714E}"/>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288" name="角丸四角形吹き出し 48" hidden="1">
          <a:extLst>
            <a:ext uri="{FF2B5EF4-FFF2-40B4-BE49-F238E27FC236}">
              <a16:creationId xmlns:a16="http://schemas.microsoft.com/office/drawing/2014/main" id="{BBBCEFEE-D36F-49A2-B237-B845890672B2}"/>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289" name="角丸四角形吹き出し 49" hidden="1">
          <a:extLst>
            <a:ext uri="{FF2B5EF4-FFF2-40B4-BE49-F238E27FC236}">
              <a16:creationId xmlns:a16="http://schemas.microsoft.com/office/drawing/2014/main" id="{D78DD32A-AD5A-46AC-AE40-C0E3612E3192}"/>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290" name="角丸四角形吹き出し 5" hidden="1">
          <a:extLst>
            <a:ext uri="{FF2B5EF4-FFF2-40B4-BE49-F238E27FC236}">
              <a16:creationId xmlns:a16="http://schemas.microsoft.com/office/drawing/2014/main" id="{07F385AB-A0E4-43D9-A819-BF9C7F32BBA8}"/>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291" name="角丸四角形吹き出し 28" hidden="1">
          <a:extLst>
            <a:ext uri="{FF2B5EF4-FFF2-40B4-BE49-F238E27FC236}">
              <a16:creationId xmlns:a16="http://schemas.microsoft.com/office/drawing/2014/main" id="{810881DE-03ED-4885-942A-0308E1AF23FE}"/>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292" name="角丸四角形吹き出し 5" hidden="1">
          <a:extLst>
            <a:ext uri="{FF2B5EF4-FFF2-40B4-BE49-F238E27FC236}">
              <a16:creationId xmlns:a16="http://schemas.microsoft.com/office/drawing/2014/main" id="{F4C32855-7860-45DB-A19D-3CEF4D355951}"/>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293" name="角丸四角形吹き出し 28" hidden="1">
          <a:extLst>
            <a:ext uri="{FF2B5EF4-FFF2-40B4-BE49-F238E27FC236}">
              <a16:creationId xmlns:a16="http://schemas.microsoft.com/office/drawing/2014/main" id="{F96813CF-5423-4276-9533-C99DD9B01503}"/>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294" name="角丸四角形吹き出し 5" hidden="1">
          <a:extLst>
            <a:ext uri="{FF2B5EF4-FFF2-40B4-BE49-F238E27FC236}">
              <a16:creationId xmlns:a16="http://schemas.microsoft.com/office/drawing/2014/main" id="{4E4B440C-9A8F-4F37-B7B4-5AD8A7F0E9FE}"/>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295" name="角丸四角形吹き出し 28" hidden="1">
          <a:extLst>
            <a:ext uri="{FF2B5EF4-FFF2-40B4-BE49-F238E27FC236}">
              <a16:creationId xmlns:a16="http://schemas.microsoft.com/office/drawing/2014/main" id="{16AA4E39-38E7-444E-8B06-1C80E6AC40A1}"/>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8056788" cy="4015132"/>
    <xdr:sp macro="" textlink="">
      <xdr:nvSpPr>
        <xdr:cNvPr id="296" name="角丸四角形吹き出し 21" hidden="1">
          <a:extLst>
            <a:ext uri="{FF2B5EF4-FFF2-40B4-BE49-F238E27FC236}">
              <a16:creationId xmlns:a16="http://schemas.microsoft.com/office/drawing/2014/main" id="{9169D9D7-7650-4369-A9C8-0659D39EF4E9}"/>
            </a:ext>
          </a:extLst>
        </xdr:cNvPr>
        <xdr:cNvSpPr/>
      </xdr:nvSpPr>
      <xdr:spPr>
        <a:xfrm>
          <a:off x="85725" y="15592425"/>
          <a:ext cx="8056788" cy="4015132"/>
        </a:xfrm>
        <a:prstGeom prst="wedgeRoundRectCallout">
          <a:avLst>
            <a:gd name="adj1" fmla="val -68413"/>
            <a:gd name="adj2" fmla="val -1261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400">
              <a:solidFill>
                <a:schemeClr val="dk1"/>
              </a:solidFill>
              <a:effectLst/>
              <a:latin typeface="Meiryo UI" panose="020B0604030504040204" pitchFamily="50" charset="-128"/>
              <a:ea typeface="Meiryo UI" panose="020B0604030504040204" pitchFamily="50" charset="-128"/>
              <a:cs typeface="+mn-cs"/>
            </a:rPr>
            <a:t>質問</a:t>
          </a:r>
        </a:p>
        <a:p>
          <a:r>
            <a:rPr lang="ja-JP" altLang="en-US" sz="1400">
              <a:solidFill>
                <a:schemeClr val="dk1"/>
              </a:solidFill>
              <a:effectLst/>
              <a:latin typeface="Meiryo UI" panose="020B0604030504040204" pitchFamily="50" charset="-128"/>
              <a:ea typeface="Meiryo UI" panose="020B0604030504040204" pitchFamily="50" charset="-128"/>
              <a:cs typeface="+mn-cs"/>
            </a:rPr>
            <a:t>達成基準の成熟度レベル差がありますが、これはトライアル版作成当初、情報と機器をあえて分けている理由が、「データ」と「モノ」と異なる分類になっており、それぞれ成熟度を上げる難易度が違うという理由でそれぞれの達成条件を変えているとも解釈できますが、それぞれの達成基準と他社事例の揺らぎについて、以下、解釈があっているか確認させてください</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25</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に定義した管理ルールの順守状況の点検を行っていること。←管理ルールの実践状況の自己審査や第三者監査を求めるような基準となっています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少なくとも自己検証を求めています</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点検の例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管理ルールの遵守状況を確認するチェックリストを作成し、</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 チェックリストにより点検し、不備・違反があれば是正を行っている。</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・・・「何を」が記載されている</a:t>
          </a:r>
        </a:p>
      </xdr:txBody>
    </xdr:sp>
    <xdr:clientData/>
  </xdr:oneCellAnchor>
  <xdr:oneCellAnchor>
    <xdr:from>
      <xdr:col>1</xdr:col>
      <xdr:colOff>0</xdr:colOff>
      <xdr:row>51</xdr:row>
      <xdr:rowOff>0</xdr:rowOff>
    </xdr:from>
    <xdr:ext cx="5261499" cy="1919776"/>
    <xdr:sp macro="" textlink="">
      <xdr:nvSpPr>
        <xdr:cNvPr id="297" name="角丸四角形吹き出し 5" hidden="1">
          <a:extLst>
            <a:ext uri="{FF2B5EF4-FFF2-40B4-BE49-F238E27FC236}">
              <a16:creationId xmlns:a16="http://schemas.microsoft.com/office/drawing/2014/main" id="{573DC3FA-D0CC-4139-96CD-E213FFA5E92B}"/>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298" name="角丸四角形吹き出し 28" hidden="1">
          <a:extLst>
            <a:ext uri="{FF2B5EF4-FFF2-40B4-BE49-F238E27FC236}">
              <a16:creationId xmlns:a16="http://schemas.microsoft.com/office/drawing/2014/main" id="{E9CF7094-A640-4229-851A-84033F094741}"/>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0</xdr:col>
      <xdr:colOff>0</xdr:colOff>
      <xdr:row>51</xdr:row>
      <xdr:rowOff>0</xdr:rowOff>
    </xdr:from>
    <xdr:ext cx="8056788" cy="4015132"/>
    <xdr:sp macro="" textlink="">
      <xdr:nvSpPr>
        <xdr:cNvPr id="299" name="角丸四角形吹き出し 21" hidden="1">
          <a:extLst>
            <a:ext uri="{FF2B5EF4-FFF2-40B4-BE49-F238E27FC236}">
              <a16:creationId xmlns:a16="http://schemas.microsoft.com/office/drawing/2014/main" id="{499F9EDC-185A-4BDC-BC48-829E3FA178B3}"/>
            </a:ext>
          </a:extLst>
        </xdr:cNvPr>
        <xdr:cNvSpPr/>
      </xdr:nvSpPr>
      <xdr:spPr>
        <a:xfrm>
          <a:off x="0" y="15592425"/>
          <a:ext cx="8056788" cy="4015132"/>
        </a:xfrm>
        <a:prstGeom prst="wedgeRoundRectCallout">
          <a:avLst>
            <a:gd name="adj1" fmla="val -68413"/>
            <a:gd name="adj2" fmla="val -1261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400">
              <a:solidFill>
                <a:schemeClr val="dk1"/>
              </a:solidFill>
              <a:effectLst/>
              <a:latin typeface="Meiryo UI" panose="020B0604030504040204" pitchFamily="50" charset="-128"/>
              <a:ea typeface="Meiryo UI" panose="020B0604030504040204" pitchFamily="50" charset="-128"/>
              <a:cs typeface="+mn-cs"/>
            </a:rPr>
            <a:t>質問</a:t>
          </a:r>
        </a:p>
        <a:p>
          <a:r>
            <a:rPr lang="ja-JP" altLang="en-US" sz="1400">
              <a:solidFill>
                <a:schemeClr val="dk1"/>
              </a:solidFill>
              <a:effectLst/>
              <a:latin typeface="Meiryo UI" panose="020B0604030504040204" pitchFamily="50" charset="-128"/>
              <a:ea typeface="Meiryo UI" panose="020B0604030504040204" pitchFamily="50" charset="-128"/>
              <a:cs typeface="+mn-cs"/>
            </a:rPr>
            <a:t>達成基準の成熟度レベル差がありますが、これはトライアル版作成当初、情報と機器をあえて分けている理由が、「データ」と「モノ」と異なる分類になっており、それぞれ成熟度を上げる難易度が違うという理由でそれぞれの達成条件を変えているとも解釈できますが、それぞれの達成基準と他社事例の揺らぎについて、以下、解釈があっているか確認させてください</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25</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に定義した管理ルールの順守状況の点検を行っていること。←管理ルールの実践状況の自己審査や第三者監査を求めるような基準となっています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少なくとも自己検証を求めています</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点検の例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管理ルールの遵守状況を確認するチェックリストを作成し、</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 チェックリストにより点検し、不備・違反があれば是正を行っている。</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・・・「何を」が記載されている</a:t>
          </a:r>
        </a:p>
      </xdr:txBody>
    </xdr:sp>
    <xdr:clientData/>
  </xdr:oneCellAnchor>
  <xdr:oneCellAnchor>
    <xdr:from>
      <xdr:col>1</xdr:col>
      <xdr:colOff>0</xdr:colOff>
      <xdr:row>51</xdr:row>
      <xdr:rowOff>0</xdr:rowOff>
    </xdr:from>
    <xdr:ext cx="5261499" cy="1919776"/>
    <xdr:sp macro="" textlink="">
      <xdr:nvSpPr>
        <xdr:cNvPr id="300" name="角丸四角形吹き出し 46" hidden="1">
          <a:extLst>
            <a:ext uri="{FF2B5EF4-FFF2-40B4-BE49-F238E27FC236}">
              <a16:creationId xmlns:a16="http://schemas.microsoft.com/office/drawing/2014/main" id="{E2BBAAB2-8FEC-4E9C-8D6F-30673F3629E2}"/>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301" name="角丸四角形吹き出し 47" hidden="1">
          <a:extLst>
            <a:ext uri="{FF2B5EF4-FFF2-40B4-BE49-F238E27FC236}">
              <a16:creationId xmlns:a16="http://schemas.microsoft.com/office/drawing/2014/main" id="{4F5DAA1E-9DF8-4CA3-BC82-660A85960D34}"/>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302" name="角丸四角形吹き出し 48" hidden="1">
          <a:extLst>
            <a:ext uri="{FF2B5EF4-FFF2-40B4-BE49-F238E27FC236}">
              <a16:creationId xmlns:a16="http://schemas.microsoft.com/office/drawing/2014/main" id="{8AD24106-3745-40C2-A364-4F6C9027110C}"/>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303" name="角丸四角形吹き出し 49" hidden="1">
          <a:extLst>
            <a:ext uri="{FF2B5EF4-FFF2-40B4-BE49-F238E27FC236}">
              <a16:creationId xmlns:a16="http://schemas.microsoft.com/office/drawing/2014/main" id="{4FF6CF81-9EC4-42B0-BE7C-B6F85016FF8E}"/>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0</xdr:col>
      <xdr:colOff>0</xdr:colOff>
      <xdr:row>51</xdr:row>
      <xdr:rowOff>0</xdr:rowOff>
    </xdr:from>
    <xdr:ext cx="8056788" cy="4015132"/>
    <xdr:sp macro="" textlink="">
      <xdr:nvSpPr>
        <xdr:cNvPr id="304" name="角丸四角形吹き出し 21" hidden="1">
          <a:extLst>
            <a:ext uri="{FF2B5EF4-FFF2-40B4-BE49-F238E27FC236}">
              <a16:creationId xmlns:a16="http://schemas.microsoft.com/office/drawing/2014/main" id="{F70310F1-E375-4473-B1F5-83C70264C9AD}"/>
            </a:ext>
          </a:extLst>
        </xdr:cNvPr>
        <xdr:cNvSpPr/>
      </xdr:nvSpPr>
      <xdr:spPr>
        <a:xfrm>
          <a:off x="0" y="15592425"/>
          <a:ext cx="8056788" cy="4015132"/>
        </a:xfrm>
        <a:prstGeom prst="wedgeRoundRectCallout">
          <a:avLst>
            <a:gd name="adj1" fmla="val -68413"/>
            <a:gd name="adj2" fmla="val -1261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400">
              <a:solidFill>
                <a:schemeClr val="dk1"/>
              </a:solidFill>
              <a:effectLst/>
              <a:latin typeface="Meiryo UI" panose="020B0604030504040204" pitchFamily="50" charset="-128"/>
              <a:ea typeface="Meiryo UI" panose="020B0604030504040204" pitchFamily="50" charset="-128"/>
              <a:cs typeface="+mn-cs"/>
            </a:rPr>
            <a:t>質問</a:t>
          </a:r>
        </a:p>
        <a:p>
          <a:r>
            <a:rPr lang="ja-JP" altLang="en-US" sz="1400">
              <a:solidFill>
                <a:schemeClr val="dk1"/>
              </a:solidFill>
              <a:effectLst/>
              <a:latin typeface="Meiryo UI" panose="020B0604030504040204" pitchFamily="50" charset="-128"/>
              <a:ea typeface="Meiryo UI" panose="020B0604030504040204" pitchFamily="50" charset="-128"/>
              <a:cs typeface="+mn-cs"/>
            </a:rPr>
            <a:t>達成基準の成熟度レベル差がありますが、これはトライアル版作成当初、情報と機器をあえて分けている理由が、「データ」と「モノ」と異なる分類になっており、それぞれ成熟度を上げる難易度が違うという理由でそれぞれの達成条件を変えているとも解釈できますが、それぞれの達成基準と他社事例の揺らぎについて、以下、解釈があっているか確認させてください</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25</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に定義した管理ルールの順守状況の点検を行っていること。←管理ルールの実践状況の自己審査や第三者監査を求めるような基準となっています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少なくとも自己検証を求めています</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点検の例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管理ルールの遵守状況を確認するチェックリストを作成し、</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 チェックリストにより点検し、不備・違反があれば是正を行っている。</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・・・「何を」が記載されている</a:t>
          </a:r>
        </a:p>
      </xdr:txBody>
    </xdr:sp>
    <xdr:clientData/>
  </xdr:oneCellAnchor>
  <xdr:oneCellAnchor>
    <xdr:from>
      <xdr:col>1</xdr:col>
      <xdr:colOff>0</xdr:colOff>
      <xdr:row>51</xdr:row>
      <xdr:rowOff>0</xdr:rowOff>
    </xdr:from>
    <xdr:ext cx="5261499" cy="1919776"/>
    <xdr:sp macro="" textlink="">
      <xdr:nvSpPr>
        <xdr:cNvPr id="305" name="角丸四角形吹き出し 5" hidden="1">
          <a:extLst>
            <a:ext uri="{FF2B5EF4-FFF2-40B4-BE49-F238E27FC236}">
              <a16:creationId xmlns:a16="http://schemas.microsoft.com/office/drawing/2014/main" id="{7CD48F3F-10BF-4E9D-8E79-6F586D0E2555}"/>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306" name="角丸四角形吹き出し 28" hidden="1">
          <a:extLst>
            <a:ext uri="{FF2B5EF4-FFF2-40B4-BE49-F238E27FC236}">
              <a16:creationId xmlns:a16="http://schemas.microsoft.com/office/drawing/2014/main" id="{996B4132-2BB5-46C1-9687-5CDDDBE38519}"/>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307" name="角丸四角形吹き出し 5" hidden="1">
          <a:extLst>
            <a:ext uri="{FF2B5EF4-FFF2-40B4-BE49-F238E27FC236}">
              <a16:creationId xmlns:a16="http://schemas.microsoft.com/office/drawing/2014/main" id="{0D8B1F97-27AF-4EDF-A991-423EE3633679}"/>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308" name="角丸四角形吹き出し 28" hidden="1">
          <a:extLst>
            <a:ext uri="{FF2B5EF4-FFF2-40B4-BE49-F238E27FC236}">
              <a16:creationId xmlns:a16="http://schemas.microsoft.com/office/drawing/2014/main" id="{B990E9FB-1E44-4B19-88CE-95F664C2529B}"/>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309" name="角丸四角形吹き出し 46" hidden="1">
          <a:extLst>
            <a:ext uri="{FF2B5EF4-FFF2-40B4-BE49-F238E27FC236}">
              <a16:creationId xmlns:a16="http://schemas.microsoft.com/office/drawing/2014/main" id="{E3FCCE3A-3E5E-4FAB-81CB-848435EB2889}"/>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310" name="角丸四角形吹き出し 47" hidden="1">
          <a:extLst>
            <a:ext uri="{FF2B5EF4-FFF2-40B4-BE49-F238E27FC236}">
              <a16:creationId xmlns:a16="http://schemas.microsoft.com/office/drawing/2014/main" id="{514DDE99-97EB-4E5B-9A18-C8DB6D868240}"/>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311" name="角丸四角形吹き出し 48" hidden="1">
          <a:extLst>
            <a:ext uri="{FF2B5EF4-FFF2-40B4-BE49-F238E27FC236}">
              <a16:creationId xmlns:a16="http://schemas.microsoft.com/office/drawing/2014/main" id="{5F57A00A-A313-4966-8003-69E35645FE4D}"/>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312" name="角丸四角形吹き出し 49" hidden="1">
          <a:extLst>
            <a:ext uri="{FF2B5EF4-FFF2-40B4-BE49-F238E27FC236}">
              <a16:creationId xmlns:a16="http://schemas.microsoft.com/office/drawing/2014/main" id="{3D732573-7D78-435B-92C6-BF636617D6AB}"/>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313" name="角丸四角形吹き出し 5" hidden="1">
          <a:extLst>
            <a:ext uri="{FF2B5EF4-FFF2-40B4-BE49-F238E27FC236}">
              <a16:creationId xmlns:a16="http://schemas.microsoft.com/office/drawing/2014/main" id="{D90323E6-1780-478D-9291-042E21F0A9FD}"/>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314" name="角丸四角形吹き出し 28" hidden="1">
          <a:extLst>
            <a:ext uri="{FF2B5EF4-FFF2-40B4-BE49-F238E27FC236}">
              <a16:creationId xmlns:a16="http://schemas.microsoft.com/office/drawing/2014/main" id="{8BE9D255-E383-470B-92AA-C12109A6D547}"/>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315" name="角丸四角形吹き出し 5" hidden="1">
          <a:extLst>
            <a:ext uri="{FF2B5EF4-FFF2-40B4-BE49-F238E27FC236}">
              <a16:creationId xmlns:a16="http://schemas.microsoft.com/office/drawing/2014/main" id="{B415555F-14E3-4DFE-A3DD-2F85FA63749D}"/>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316" name="角丸四角形吹き出し 28" hidden="1">
          <a:extLst>
            <a:ext uri="{FF2B5EF4-FFF2-40B4-BE49-F238E27FC236}">
              <a16:creationId xmlns:a16="http://schemas.microsoft.com/office/drawing/2014/main" id="{570BF261-CDA5-414F-A9CF-B09B9FE1AE8A}"/>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317" name="角丸四角形吹き出し 46" hidden="1">
          <a:extLst>
            <a:ext uri="{FF2B5EF4-FFF2-40B4-BE49-F238E27FC236}">
              <a16:creationId xmlns:a16="http://schemas.microsoft.com/office/drawing/2014/main" id="{8D6EB27D-D9B0-4B58-9B1F-2CC20ED31EDD}"/>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318" name="角丸四角形吹き出し 47" hidden="1">
          <a:extLst>
            <a:ext uri="{FF2B5EF4-FFF2-40B4-BE49-F238E27FC236}">
              <a16:creationId xmlns:a16="http://schemas.microsoft.com/office/drawing/2014/main" id="{C993ED3C-12A9-4146-808B-7BB5DC514A41}"/>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319" name="角丸四角形吹き出し 48" hidden="1">
          <a:extLst>
            <a:ext uri="{FF2B5EF4-FFF2-40B4-BE49-F238E27FC236}">
              <a16:creationId xmlns:a16="http://schemas.microsoft.com/office/drawing/2014/main" id="{643FE691-DFD9-4DD1-A527-47287A960D4A}"/>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1</xdr:col>
      <xdr:colOff>0</xdr:colOff>
      <xdr:row>51</xdr:row>
      <xdr:rowOff>0</xdr:rowOff>
    </xdr:from>
    <xdr:ext cx="5261499" cy="1919776"/>
    <xdr:sp macro="" textlink="">
      <xdr:nvSpPr>
        <xdr:cNvPr id="320" name="角丸四角形吹き出し 49" hidden="1">
          <a:extLst>
            <a:ext uri="{FF2B5EF4-FFF2-40B4-BE49-F238E27FC236}">
              <a16:creationId xmlns:a16="http://schemas.microsoft.com/office/drawing/2014/main" id="{6E0214DD-3EA2-49E0-816F-ADAE9CBB6A62}"/>
            </a:ext>
          </a:extLst>
        </xdr:cNvPr>
        <xdr:cNvSpPr/>
      </xdr:nvSpPr>
      <xdr:spPr>
        <a:xfrm>
          <a:off x="85725" y="155924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21</xdr:col>
      <xdr:colOff>118110</xdr:colOff>
      <xdr:row>34</xdr:row>
      <xdr:rowOff>19050</xdr:rowOff>
    </xdr:from>
    <xdr:to>
      <xdr:col>21</xdr:col>
      <xdr:colOff>118110</xdr:colOff>
      <xdr:row>42</xdr:row>
      <xdr:rowOff>0</xdr:rowOff>
    </xdr:to>
    <xdr:sp macro="" textlink="">
      <xdr:nvSpPr>
        <xdr:cNvPr id="3" name="Line 4">
          <a:extLst>
            <a:ext uri="{FF2B5EF4-FFF2-40B4-BE49-F238E27FC236}">
              <a16:creationId xmlns:a16="http://schemas.microsoft.com/office/drawing/2014/main" id="{00000000-0008-0000-0100-000003000000}"/>
            </a:ext>
          </a:extLst>
        </xdr:cNvPr>
        <xdr:cNvSpPr>
          <a:spLocks noChangeShapeType="1"/>
        </xdr:cNvSpPr>
      </xdr:nvSpPr>
      <xdr:spPr bwMode="auto">
        <a:xfrm flipV="1">
          <a:off x="2670810" y="6595110"/>
          <a:ext cx="0" cy="132969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14</xdr:col>
      <xdr:colOff>45720</xdr:colOff>
      <xdr:row>34</xdr:row>
      <xdr:rowOff>51435</xdr:rowOff>
    </xdr:from>
    <xdr:to>
      <xdr:col>18</xdr:col>
      <xdr:colOff>120015</xdr:colOff>
      <xdr:row>36</xdr:row>
      <xdr:rowOff>22860</xdr:rowOff>
    </xdr:to>
    <xdr:sp macro="" textlink="">
      <xdr:nvSpPr>
        <xdr:cNvPr id="4" name="Rectangle 9">
          <a:extLst>
            <a:ext uri="{FF2B5EF4-FFF2-40B4-BE49-F238E27FC236}">
              <a16:creationId xmlns:a16="http://schemas.microsoft.com/office/drawing/2014/main" id="{00000000-0008-0000-0100-000004000000}"/>
            </a:ext>
          </a:extLst>
        </xdr:cNvPr>
        <xdr:cNvSpPr>
          <a:spLocks noChangeArrowheads="1"/>
        </xdr:cNvSpPr>
      </xdr:nvSpPr>
      <xdr:spPr bwMode="auto">
        <a:xfrm>
          <a:off x="1744980" y="6627495"/>
          <a:ext cx="561975" cy="30670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a:defRPr sz="1000"/>
          </a:pPr>
          <a:r>
            <a:rPr lang="en-US" sz="1800" b="0" i="0" u="none" strike="noStrike" baseline="0">
              <a:solidFill>
                <a:srgbClr val="000000"/>
              </a:solidFill>
              <a:latin typeface="ＭＳ Ｐゴシック"/>
              <a:ea typeface="ＭＳ Ｐゴシック"/>
            </a:rPr>
            <a:t>LV1</a:t>
          </a:r>
        </a:p>
      </xdr:txBody>
    </xdr:sp>
    <xdr:clientData/>
  </xdr:twoCellAnchor>
  <xdr:twoCellAnchor>
    <xdr:from>
      <xdr:col>0</xdr:col>
      <xdr:colOff>55418</xdr:colOff>
      <xdr:row>3</xdr:row>
      <xdr:rowOff>28402</xdr:rowOff>
    </xdr:from>
    <xdr:to>
      <xdr:col>40</xdr:col>
      <xdr:colOff>45027</xdr:colOff>
      <xdr:row>40</xdr:row>
      <xdr:rowOff>20089</xdr:rowOff>
    </xdr:to>
    <xdr:graphicFrame macro="">
      <xdr:nvGraphicFramePr>
        <xdr:cNvPr id="5" name="グラフ 4">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47625</xdr:colOff>
      <xdr:row>9</xdr:row>
      <xdr:rowOff>66675</xdr:rowOff>
    </xdr:from>
    <xdr:to>
      <xdr:col>5</xdr:col>
      <xdr:colOff>66675</xdr:colOff>
      <xdr:row>10</xdr:row>
      <xdr:rowOff>9525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1925" y="1727835"/>
          <a:ext cx="506730" cy="140970"/>
        </a:xfrm>
        <a:prstGeom prst="rect">
          <a:avLst/>
        </a:prstGeom>
        <a:solidFill>
          <a:schemeClr val="accent4">
            <a:lumMod val="60000"/>
            <a:lumOff val="40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47625</xdr:colOff>
      <xdr:row>10</xdr:row>
      <xdr:rowOff>66675</xdr:rowOff>
    </xdr:from>
    <xdr:to>
      <xdr:col>5</xdr:col>
      <xdr:colOff>66675</xdr:colOff>
      <xdr:row>11</xdr:row>
      <xdr:rowOff>9525</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1925" y="1925955"/>
          <a:ext cx="506730" cy="140970"/>
        </a:xfrm>
        <a:prstGeom prst="rect">
          <a:avLst/>
        </a:prstGeom>
        <a:solidFill>
          <a:srgbClr val="CCFF99"/>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34</xdr:row>
      <xdr:rowOff>24246</xdr:rowOff>
    </xdr:from>
    <xdr:to>
      <xdr:col>21</xdr:col>
      <xdr:colOff>0</xdr:colOff>
      <xdr:row>42</xdr:row>
      <xdr:rowOff>48492</xdr:rowOff>
    </xdr:to>
    <xdr:graphicFrame macro="">
      <xdr:nvGraphicFramePr>
        <xdr:cNvPr id="8" name="グラフ 7">
          <a:extLst>
            <a:ext uri="{FF2B5EF4-FFF2-40B4-BE49-F238E27FC236}">
              <a16:creationId xmlns:a16="http://schemas.microsoft.com/office/drawing/2014/main" id="{00000000-0008-0000-01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24025</xdr:colOff>
      <xdr:row>39</xdr:row>
      <xdr:rowOff>96044</xdr:rowOff>
    </xdr:from>
    <xdr:to>
      <xdr:col>15</xdr:col>
      <xdr:colOff>76111</xdr:colOff>
      <xdr:row>40</xdr:row>
      <xdr:rowOff>53108</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1723285" y="7510304"/>
          <a:ext cx="174006" cy="124704"/>
        </a:xfrm>
        <a:prstGeom prst="rect">
          <a:avLst/>
        </a:prstGeom>
        <a:solidFill>
          <a:schemeClr val="accent2"/>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xdr:col>
      <xdr:colOff>27635</xdr:colOff>
      <xdr:row>39</xdr:row>
      <xdr:rowOff>73147</xdr:rowOff>
    </xdr:from>
    <xdr:ext cx="970585" cy="186269"/>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1890963" y="7443116"/>
          <a:ext cx="970585" cy="1862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sz="600"/>
            <a:t>...Measures complete</a:t>
          </a:r>
        </a:p>
      </xdr:txBody>
    </xdr:sp>
    <xdr:clientData/>
  </xdr:oneCellAnchor>
  <xdr:twoCellAnchor>
    <xdr:from>
      <xdr:col>14</xdr:col>
      <xdr:colOff>24025</xdr:colOff>
      <xdr:row>40</xdr:row>
      <xdr:rowOff>100798</xdr:rowOff>
    </xdr:from>
    <xdr:to>
      <xdr:col>15</xdr:col>
      <xdr:colOff>76111</xdr:colOff>
      <xdr:row>41</xdr:row>
      <xdr:rowOff>55656</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1723285" y="7682698"/>
          <a:ext cx="174006" cy="122498"/>
        </a:xfrm>
        <a:prstGeom prst="rect">
          <a:avLst/>
        </a:prstGeom>
        <a:solidFill>
          <a:srgbClr val="CCFF99"/>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xdr:col>
      <xdr:colOff>20015</xdr:colOff>
      <xdr:row>40</xdr:row>
      <xdr:rowOff>59132</xdr:rowOff>
    </xdr:from>
    <xdr:ext cx="902005" cy="186269"/>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1883343" y="7601741"/>
          <a:ext cx="902005" cy="1862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sz="600"/>
            <a:t>...Measures underway</a:t>
          </a:r>
        </a:p>
      </xdr:txBody>
    </xdr:sp>
    <xdr:clientData/>
  </xdr:oneCellAnchor>
  <xdr:oneCellAnchor>
    <xdr:from>
      <xdr:col>5</xdr:col>
      <xdr:colOff>104774</xdr:colOff>
      <xdr:row>8</xdr:row>
      <xdr:rowOff>202406</xdr:rowOff>
    </xdr:from>
    <xdr:ext cx="1514475" cy="264560"/>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717946" y="1684734"/>
          <a:ext cx="151447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sz="1100"/>
            <a:t>...Measures complete</a:t>
          </a:r>
        </a:p>
      </xdr:txBody>
    </xdr:sp>
    <xdr:clientData/>
  </xdr:oneCellAnchor>
  <xdr:oneCellAnchor>
    <xdr:from>
      <xdr:col>5</xdr:col>
      <xdr:colOff>104775</xdr:colOff>
      <xdr:row>9</xdr:row>
      <xdr:rowOff>180975</xdr:rowOff>
    </xdr:from>
    <xdr:ext cx="1520428" cy="264560"/>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717947" y="1865709"/>
          <a:ext cx="152042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sz="1100"/>
            <a:t>...Measures underway</a:t>
          </a:r>
        </a:p>
      </xdr:txBody>
    </xdr:sp>
    <xdr:clientData/>
  </xdr:oneCellAnchor>
  <xdr:twoCellAnchor>
    <xdr:from>
      <xdr:col>36</xdr:col>
      <xdr:colOff>0</xdr:colOff>
      <xdr:row>34</xdr:row>
      <xdr:rowOff>68580</xdr:rowOff>
    </xdr:from>
    <xdr:to>
      <xdr:col>40</xdr:col>
      <xdr:colOff>74295</xdr:colOff>
      <xdr:row>36</xdr:row>
      <xdr:rowOff>40005</xdr:rowOff>
    </xdr:to>
    <xdr:sp macro="" textlink="">
      <xdr:nvSpPr>
        <xdr:cNvPr id="15" name="Rectangle 10">
          <a:extLst>
            <a:ext uri="{FF2B5EF4-FFF2-40B4-BE49-F238E27FC236}">
              <a16:creationId xmlns:a16="http://schemas.microsoft.com/office/drawing/2014/main" id="{00000000-0008-0000-0100-00000F000000}"/>
            </a:ext>
          </a:extLst>
        </xdr:cNvPr>
        <xdr:cNvSpPr>
          <a:spLocks noChangeArrowheads="1"/>
        </xdr:cNvSpPr>
      </xdr:nvSpPr>
      <xdr:spPr bwMode="auto">
        <a:xfrm>
          <a:off x="4381500" y="6644640"/>
          <a:ext cx="561975" cy="30670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a:defRPr sz="1000"/>
          </a:pPr>
          <a:r>
            <a:rPr lang="en-US" sz="1800" b="0" i="0" u="none" strike="noStrike" baseline="0">
              <a:solidFill>
                <a:srgbClr val="000000"/>
              </a:solidFill>
              <a:latin typeface="ＭＳ Ｐゴシック"/>
              <a:ea typeface="ＭＳ Ｐゴシック"/>
            </a:rPr>
            <a:t>LV2</a:t>
          </a:r>
        </a:p>
      </xdr:txBody>
    </xdr:sp>
    <xdr:clientData/>
  </xdr:twoCellAnchor>
  <xdr:twoCellAnchor>
    <xdr:from>
      <xdr:col>42</xdr:col>
      <xdr:colOff>60960</xdr:colOff>
      <xdr:row>34</xdr:row>
      <xdr:rowOff>15240</xdr:rowOff>
    </xdr:from>
    <xdr:to>
      <xdr:col>42</xdr:col>
      <xdr:colOff>60960</xdr:colOff>
      <xdr:row>41</xdr:row>
      <xdr:rowOff>171450</xdr:rowOff>
    </xdr:to>
    <xdr:sp macro="" textlink="">
      <xdr:nvSpPr>
        <xdr:cNvPr id="21" name="Line 4">
          <a:extLst>
            <a:ext uri="{FF2B5EF4-FFF2-40B4-BE49-F238E27FC236}">
              <a16:creationId xmlns:a16="http://schemas.microsoft.com/office/drawing/2014/main" id="{00000000-0008-0000-0100-000015000000}"/>
            </a:ext>
          </a:extLst>
        </xdr:cNvPr>
        <xdr:cNvSpPr>
          <a:spLocks noChangeShapeType="1"/>
        </xdr:cNvSpPr>
      </xdr:nvSpPr>
      <xdr:spPr bwMode="auto">
        <a:xfrm flipV="1">
          <a:off x="5173980" y="6591300"/>
          <a:ext cx="0" cy="132969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56</xdr:col>
      <xdr:colOff>99060</xdr:colOff>
      <xdr:row>34</xdr:row>
      <xdr:rowOff>83820</xdr:rowOff>
    </xdr:from>
    <xdr:to>
      <xdr:col>61</xdr:col>
      <xdr:colOff>51435</xdr:colOff>
      <xdr:row>36</xdr:row>
      <xdr:rowOff>55245</xdr:rowOff>
    </xdr:to>
    <xdr:sp macro="" textlink="">
      <xdr:nvSpPr>
        <xdr:cNvPr id="23" name="Rectangle 10">
          <a:extLst>
            <a:ext uri="{FF2B5EF4-FFF2-40B4-BE49-F238E27FC236}">
              <a16:creationId xmlns:a16="http://schemas.microsoft.com/office/drawing/2014/main" id="{00000000-0008-0000-0100-000017000000}"/>
            </a:ext>
          </a:extLst>
        </xdr:cNvPr>
        <xdr:cNvSpPr>
          <a:spLocks noChangeArrowheads="1"/>
        </xdr:cNvSpPr>
      </xdr:nvSpPr>
      <xdr:spPr bwMode="auto">
        <a:xfrm>
          <a:off x="6918960" y="6659880"/>
          <a:ext cx="561975" cy="30670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a:defRPr sz="1000"/>
          </a:pPr>
          <a:r>
            <a:rPr lang="en-US" sz="1800" b="0" i="0" u="none" strike="noStrike" baseline="0">
              <a:solidFill>
                <a:srgbClr val="000000"/>
              </a:solidFill>
              <a:latin typeface="ＭＳ Ｐゴシック"/>
              <a:ea typeface="ＭＳ Ｐゴシック"/>
            </a:rPr>
            <a:t>LV3</a:t>
          </a:r>
        </a:p>
      </xdr:txBody>
    </xdr:sp>
    <xdr:clientData/>
  </xdr:twoCellAnchor>
  <xdr:twoCellAnchor>
    <xdr:from>
      <xdr:col>56</xdr:col>
      <xdr:colOff>19707</xdr:colOff>
      <xdr:row>0</xdr:row>
      <xdr:rowOff>19708</xdr:rowOff>
    </xdr:from>
    <xdr:to>
      <xdr:col>62</xdr:col>
      <xdr:colOff>122142</xdr:colOff>
      <xdr:row>0</xdr:row>
      <xdr:rowOff>353083</xdr:rowOff>
    </xdr:to>
    <xdr:sp macro="" textlink="">
      <xdr:nvSpPr>
        <xdr:cNvPr id="19" name="四角形: 角を丸くする 18">
          <a:extLst>
            <a:ext uri="{FF2B5EF4-FFF2-40B4-BE49-F238E27FC236}">
              <a16:creationId xmlns:a16="http://schemas.microsoft.com/office/drawing/2014/main" id="{0CCA8CCE-83BF-40B4-84F3-3C458099D1D7}"/>
            </a:ext>
          </a:extLst>
        </xdr:cNvPr>
        <xdr:cNvSpPr/>
      </xdr:nvSpPr>
      <xdr:spPr>
        <a:xfrm>
          <a:off x="6995948" y="19708"/>
          <a:ext cx="851297" cy="333375"/>
        </a:xfrm>
        <a:prstGeom prst="round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latin typeface="Times New Roman" panose="02020603050405020304" pitchFamily="18" charset="0"/>
              <a:cs typeface="Times New Roman" panose="02020603050405020304" pitchFamily="18" charset="0"/>
            </a:rPr>
            <a:t>Protected</a:t>
          </a:r>
          <a:endParaRPr kumimoji="1" lang="ja-JP" altLang="en-US" sz="1100">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21</xdr:col>
      <xdr:colOff>118110</xdr:colOff>
      <xdr:row>34</xdr:row>
      <xdr:rowOff>19050</xdr:rowOff>
    </xdr:from>
    <xdr:to>
      <xdr:col>21</xdr:col>
      <xdr:colOff>118110</xdr:colOff>
      <xdr:row>42</xdr:row>
      <xdr:rowOff>0</xdr:rowOff>
    </xdr:to>
    <xdr:sp macro="" textlink="">
      <xdr:nvSpPr>
        <xdr:cNvPr id="3" name="Line 4">
          <a:extLst>
            <a:ext uri="{FF2B5EF4-FFF2-40B4-BE49-F238E27FC236}">
              <a16:creationId xmlns:a16="http://schemas.microsoft.com/office/drawing/2014/main" id="{00000000-0008-0000-0200-000003000000}"/>
            </a:ext>
          </a:extLst>
        </xdr:cNvPr>
        <xdr:cNvSpPr>
          <a:spLocks noChangeShapeType="1"/>
        </xdr:cNvSpPr>
      </xdr:nvSpPr>
      <xdr:spPr bwMode="auto">
        <a:xfrm flipV="1">
          <a:off x="2670810" y="6595110"/>
          <a:ext cx="0" cy="132969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14</xdr:col>
      <xdr:colOff>45720</xdr:colOff>
      <xdr:row>34</xdr:row>
      <xdr:rowOff>51435</xdr:rowOff>
    </xdr:from>
    <xdr:to>
      <xdr:col>18</xdr:col>
      <xdr:colOff>120015</xdr:colOff>
      <xdr:row>36</xdr:row>
      <xdr:rowOff>22860</xdr:rowOff>
    </xdr:to>
    <xdr:sp macro="" textlink="">
      <xdr:nvSpPr>
        <xdr:cNvPr id="4" name="Rectangle 9">
          <a:extLst>
            <a:ext uri="{FF2B5EF4-FFF2-40B4-BE49-F238E27FC236}">
              <a16:creationId xmlns:a16="http://schemas.microsoft.com/office/drawing/2014/main" id="{00000000-0008-0000-0200-000004000000}"/>
            </a:ext>
          </a:extLst>
        </xdr:cNvPr>
        <xdr:cNvSpPr>
          <a:spLocks noChangeArrowheads="1"/>
        </xdr:cNvSpPr>
      </xdr:nvSpPr>
      <xdr:spPr bwMode="auto">
        <a:xfrm>
          <a:off x="1744980" y="6627495"/>
          <a:ext cx="561975" cy="30670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a:defRPr sz="1000"/>
          </a:pPr>
          <a:r>
            <a:rPr lang="en-US" sz="1800" b="0" i="0" u="none" strike="noStrike" baseline="0">
              <a:solidFill>
                <a:srgbClr val="000000"/>
              </a:solidFill>
              <a:latin typeface="ＭＳ Ｐゴシック"/>
              <a:ea typeface="ＭＳ Ｐゴシック"/>
            </a:rPr>
            <a:t>LV1</a:t>
          </a:r>
        </a:p>
      </xdr:txBody>
    </xdr:sp>
    <xdr:clientData/>
  </xdr:twoCellAnchor>
  <xdr:twoCellAnchor>
    <xdr:from>
      <xdr:col>0</xdr:col>
      <xdr:colOff>0</xdr:colOff>
      <xdr:row>2</xdr:row>
      <xdr:rowOff>14549</xdr:rowOff>
    </xdr:from>
    <xdr:to>
      <xdr:col>39</xdr:col>
      <xdr:colOff>114300</xdr:colOff>
      <xdr:row>38</xdr:row>
      <xdr:rowOff>165563</xdr:rowOff>
    </xdr:to>
    <xdr:graphicFrame macro="">
      <xdr:nvGraphicFramePr>
        <xdr:cNvPr id="5" name="グラフ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47625</xdr:colOff>
      <xdr:row>9</xdr:row>
      <xdr:rowOff>66675</xdr:rowOff>
    </xdr:from>
    <xdr:to>
      <xdr:col>5</xdr:col>
      <xdr:colOff>66675</xdr:colOff>
      <xdr:row>10</xdr:row>
      <xdr:rowOff>9525</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1925" y="1727835"/>
          <a:ext cx="506730" cy="140970"/>
        </a:xfrm>
        <a:prstGeom prst="rect">
          <a:avLst/>
        </a:prstGeom>
        <a:solidFill>
          <a:schemeClr val="accent4">
            <a:lumMod val="60000"/>
            <a:lumOff val="40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47625</xdr:colOff>
      <xdr:row>10</xdr:row>
      <xdr:rowOff>66675</xdr:rowOff>
    </xdr:from>
    <xdr:to>
      <xdr:col>5</xdr:col>
      <xdr:colOff>66675</xdr:colOff>
      <xdr:row>11</xdr:row>
      <xdr:rowOff>9525</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1925" y="1925955"/>
          <a:ext cx="506730" cy="140970"/>
        </a:xfrm>
        <a:prstGeom prst="rect">
          <a:avLst/>
        </a:prstGeom>
        <a:solidFill>
          <a:srgbClr val="CCFF99"/>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34</xdr:row>
      <xdr:rowOff>24246</xdr:rowOff>
    </xdr:from>
    <xdr:to>
      <xdr:col>21</xdr:col>
      <xdr:colOff>0</xdr:colOff>
      <xdr:row>42</xdr:row>
      <xdr:rowOff>48492</xdr:rowOff>
    </xdr:to>
    <xdr:graphicFrame macro="">
      <xdr:nvGraphicFramePr>
        <xdr:cNvPr id="8" name="グラフ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24025</xdr:colOff>
      <xdr:row>39</xdr:row>
      <xdr:rowOff>96044</xdr:rowOff>
    </xdr:from>
    <xdr:to>
      <xdr:col>15</xdr:col>
      <xdr:colOff>76111</xdr:colOff>
      <xdr:row>40</xdr:row>
      <xdr:rowOff>53108</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1723285" y="7510304"/>
          <a:ext cx="174006" cy="124704"/>
        </a:xfrm>
        <a:prstGeom prst="rect">
          <a:avLst/>
        </a:prstGeom>
        <a:solidFill>
          <a:schemeClr val="accent2"/>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xdr:col>
      <xdr:colOff>27635</xdr:colOff>
      <xdr:row>39</xdr:row>
      <xdr:rowOff>73147</xdr:rowOff>
    </xdr:from>
    <xdr:ext cx="970585" cy="186269"/>
    <xdr:sp macro="" textlink="">
      <xdr:nvSpPr>
        <xdr:cNvPr id="10" name="テキスト ボックス 9">
          <a:extLst>
            <a:ext uri="{FF2B5EF4-FFF2-40B4-BE49-F238E27FC236}">
              <a16:creationId xmlns:a16="http://schemas.microsoft.com/office/drawing/2014/main" id="{00000000-0008-0000-0200-00000A000000}"/>
            </a:ext>
          </a:extLst>
        </xdr:cNvPr>
        <xdr:cNvSpPr txBox="1"/>
      </xdr:nvSpPr>
      <xdr:spPr>
        <a:xfrm>
          <a:off x="1890963" y="7443116"/>
          <a:ext cx="970585" cy="1862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sz="600"/>
            <a:t>...Measures complete</a:t>
          </a:r>
        </a:p>
      </xdr:txBody>
    </xdr:sp>
    <xdr:clientData/>
  </xdr:oneCellAnchor>
  <xdr:twoCellAnchor>
    <xdr:from>
      <xdr:col>14</xdr:col>
      <xdr:colOff>24025</xdr:colOff>
      <xdr:row>40</xdr:row>
      <xdr:rowOff>100798</xdr:rowOff>
    </xdr:from>
    <xdr:to>
      <xdr:col>15</xdr:col>
      <xdr:colOff>76111</xdr:colOff>
      <xdr:row>41</xdr:row>
      <xdr:rowOff>55656</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1723285" y="7682698"/>
          <a:ext cx="174006" cy="122498"/>
        </a:xfrm>
        <a:prstGeom prst="rect">
          <a:avLst/>
        </a:prstGeom>
        <a:solidFill>
          <a:srgbClr val="CCFF99"/>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xdr:col>
      <xdr:colOff>20015</xdr:colOff>
      <xdr:row>40</xdr:row>
      <xdr:rowOff>59132</xdr:rowOff>
    </xdr:from>
    <xdr:ext cx="1009876" cy="186269"/>
    <xdr:sp macro="" textlink="">
      <xdr:nvSpPr>
        <xdr:cNvPr id="12" name="テキスト ボックス 11">
          <a:extLst>
            <a:ext uri="{FF2B5EF4-FFF2-40B4-BE49-F238E27FC236}">
              <a16:creationId xmlns:a16="http://schemas.microsoft.com/office/drawing/2014/main" id="{00000000-0008-0000-0200-00000C000000}"/>
            </a:ext>
          </a:extLst>
        </xdr:cNvPr>
        <xdr:cNvSpPr txBox="1"/>
      </xdr:nvSpPr>
      <xdr:spPr>
        <a:xfrm>
          <a:off x="1883343" y="7601741"/>
          <a:ext cx="1009876" cy="1862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sz="600"/>
            <a:t>...Measures underway</a:t>
          </a:r>
        </a:p>
      </xdr:txBody>
    </xdr:sp>
    <xdr:clientData/>
  </xdr:oneCellAnchor>
  <xdr:oneCellAnchor>
    <xdr:from>
      <xdr:col>5</xdr:col>
      <xdr:colOff>104775</xdr:colOff>
      <xdr:row>8</xdr:row>
      <xdr:rowOff>202406</xdr:rowOff>
    </xdr:from>
    <xdr:ext cx="1520428" cy="264560"/>
    <xdr:sp macro="" textlink="">
      <xdr:nvSpPr>
        <xdr:cNvPr id="13" name="テキスト ボックス 12">
          <a:extLst>
            <a:ext uri="{FF2B5EF4-FFF2-40B4-BE49-F238E27FC236}">
              <a16:creationId xmlns:a16="http://schemas.microsoft.com/office/drawing/2014/main" id="{00000000-0008-0000-0200-00000D000000}"/>
            </a:ext>
          </a:extLst>
        </xdr:cNvPr>
        <xdr:cNvSpPr txBox="1"/>
      </xdr:nvSpPr>
      <xdr:spPr>
        <a:xfrm>
          <a:off x="717947" y="1684734"/>
          <a:ext cx="152042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sz="1100"/>
            <a:t>...Measures complete</a:t>
          </a:r>
        </a:p>
      </xdr:txBody>
    </xdr:sp>
    <xdr:clientData/>
  </xdr:oneCellAnchor>
  <xdr:oneCellAnchor>
    <xdr:from>
      <xdr:col>5</xdr:col>
      <xdr:colOff>104775</xdr:colOff>
      <xdr:row>9</xdr:row>
      <xdr:rowOff>180975</xdr:rowOff>
    </xdr:from>
    <xdr:ext cx="1478756" cy="264560"/>
    <xdr:sp macro="" textlink="">
      <xdr:nvSpPr>
        <xdr:cNvPr id="14" name="テキスト ボックス 13">
          <a:extLst>
            <a:ext uri="{FF2B5EF4-FFF2-40B4-BE49-F238E27FC236}">
              <a16:creationId xmlns:a16="http://schemas.microsoft.com/office/drawing/2014/main" id="{00000000-0008-0000-0200-00000E000000}"/>
            </a:ext>
          </a:extLst>
        </xdr:cNvPr>
        <xdr:cNvSpPr txBox="1"/>
      </xdr:nvSpPr>
      <xdr:spPr>
        <a:xfrm>
          <a:off x="717947" y="1865709"/>
          <a:ext cx="147875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sz="1100"/>
            <a:t>...Measures underway</a:t>
          </a:r>
        </a:p>
      </xdr:txBody>
    </xdr:sp>
    <xdr:clientData/>
  </xdr:oneCellAnchor>
  <xdr:twoCellAnchor>
    <xdr:from>
      <xdr:col>36</xdr:col>
      <xdr:colOff>0</xdr:colOff>
      <xdr:row>34</xdr:row>
      <xdr:rowOff>68580</xdr:rowOff>
    </xdr:from>
    <xdr:to>
      <xdr:col>40</xdr:col>
      <xdr:colOff>74295</xdr:colOff>
      <xdr:row>36</xdr:row>
      <xdr:rowOff>40005</xdr:rowOff>
    </xdr:to>
    <xdr:sp macro="" textlink="">
      <xdr:nvSpPr>
        <xdr:cNvPr id="15" name="Rectangle 10">
          <a:extLst>
            <a:ext uri="{FF2B5EF4-FFF2-40B4-BE49-F238E27FC236}">
              <a16:creationId xmlns:a16="http://schemas.microsoft.com/office/drawing/2014/main" id="{00000000-0008-0000-0200-00000F000000}"/>
            </a:ext>
          </a:extLst>
        </xdr:cNvPr>
        <xdr:cNvSpPr>
          <a:spLocks noChangeArrowheads="1"/>
        </xdr:cNvSpPr>
      </xdr:nvSpPr>
      <xdr:spPr bwMode="auto">
        <a:xfrm>
          <a:off x="4381500" y="6644640"/>
          <a:ext cx="561975" cy="30670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a:defRPr sz="1000"/>
          </a:pPr>
          <a:r>
            <a:rPr lang="en-US" sz="1800" b="0" i="0" u="none" strike="noStrike" baseline="0">
              <a:solidFill>
                <a:srgbClr val="000000"/>
              </a:solidFill>
              <a:latin typeface="ＭＳ Ｐゴシック"/>
              <a:ea typeface="ＭＳ Ｐゴシック"/>
            </a:rPr>
            <a:t>LV2</a:t>
          </a:r>
        </a:p>
      </xdr:txBody>
    </xdr:sp>
    <xdr:clientData/>
  </xdr:twoCellAnchor>
  <xdr:twoCellAnchor>
    <xdr:from>
      <xdr:col>34</xdr:col>
      <xdr:colOff>66759</xdr:colOff>
      <xdr:row>39</xdr:row>
      <xdr:rowOff>126964</xdr:rowOff>
    </xdr:from>
    <xdr:to>
      <xdr:col>35</xdr:col>
      <xdr:colOff>118845</xdr:colOff>
      <xdr:row>40</xdr:row>
      <xdr:rowOff>84028</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4204419" y="7541224"/>
          <a:ext cx="174006" cy="124704"/>
        </a:xfrm>
        <a:prstGeom prst="rect">
          <a:avLst/>
        </a:prstGeom>
        <a:solidFill>
          <a:schemeClr val="accent2"/>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35</xdr:col>
      <xdr:colOff>116089</xdr:colOff>
      <xdr:row>39</xdr:row>
      <xdr:rowOff>81207</xdr:rowOff>
    </xdr:from>
    <xdr:ext cx="866176" cy="186269"/>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4479730" y="7451176"/>
          <a:ext cx="866176" cy="1862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sz="600"/>
            <a:t>...Measures complete</a:t>
          </a:r>
        </a:p>
      </xdr:txBody>
    </xdr:sp>
    <xdr:clientData/>
  </xdr:oneCellAnchor>
  <xdr:twoCellAnchor>
    <xdr:from>
      <xdr:col>34</xdr:col>
      <xdr:colOff>66759</xdr:colOff>
      <xdr:row>40</xdr:row>
      <xdr:rowOff>131718</xdr:rowOff>
    </xdr:from>
    <xdr:to>
      <xdr:col>35</xdr:col>
      <xdr:colOff>118845</xdr:colOff>
      <xdr:row>41</xdr:row>
      <xdr:rowOff>86576</xdr:rowOff>
    </xdr:to>
    <xdr:sp macro="" textlink="">
      <xdr:nvSpPr>
        <xdr:cNvPr id="18" name="正方形/長方形 17">
          <a:extLst>
            <a:ext uri="{FF2B5EF4-FFF2-40B4-BE49-F238E27FC236}">
              <a16:creationId xmlns:a16="http://schemas.microsoft.com/office/drawing/2014/main" id="{00000000-0008-0000-0200-000012000000}"/>
            </a:ext>
          </a:extLst>
        </xdr:cNvPr>
        <xdr:cNvSpPr/>
      </xdr:nvSpPr>
      <xdr:spPr>
        <a:xfrm>
          <a:off x="4204419" y="7713618"/>
          <a:ext cx="174006" cy="122498"/>
        </a:xfrm>
        <a:prstGeom prst="rect">
          <a:avLst/>
        </a:prstGeom>
        <a:solidFill>
          <a:srgbClr val="CCFF99"/>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35</xdr:col>
      <xdr:colOff>116089</xdr:colOff>
      <xdr:row>40</xdr:row>
      <xdr:rowOff>90052</xdr:rowOff>
    </xdr:from>
    <xdr:ext cx="895942" cy="186269"/>
    <xdr:sp macro="" textlink="">
      <xdr:nvSpPr>
        <xdr:cNvPr id="19" name="テキスト ボックス 18">
          <a:extLst>
            <a:ext uri="{FF2B5EF4-FFF2-40B4-BE49-F238E27FC236}">
              <a16:creationId xmlns:a16="http://schemas.microsoft.com/office/drawing/2014/main" id="{00000000-0008-0000-0200-000013000000}"/>
            </a:ext>
          </a:extLst>
        </xdr:cNvPr>
        <xdr:cNvSpPr txBox="1"/>
      </xdr:nvSpPr>
      <xdr:spPr>
        <a:xfrm>
          <a:off x="4479730" y="7632661"/>
          <a:ext cx="895942" cy="1862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sz="600"/>
            <a:t>...Measures underway</a:t>
          </a:r>
        </a:p>
      </xdr:txBody>
    </xdr:sp>
    <xdr:clientData/>
  </xdr:oneCellAnchor>
  <xdr:twoCellAnchor>
    <xdr:from>
      <xdr:col>21</xdr:col>
      <xdr:colOff>22167</xdr:colOff>
      <xdr:row>33</xdr:row>
      <xdr:rowOff>126770</xdr:rowOff>
    </xdr:from>
    <xdr:to>
      <xdr:col>41</xdr:col>
      <xdr:colOff>45026</xdr:colOff>
      <xdr:row>43</xdr:row>
      <xdr:rowOff>5543</xdr:rowOff>
    </xdr:to>
    <xdr:graphicFrame macro="">
      <xdr:nvGraphicFramePr>
        <xdr:cNvPr id="20" name="グラフ 19">
          <a:extLst>
            <a:ext uri="{FF2B5EF4-FFF2-40B4-BE49-F238E27FC236}">
              <a16:creationId xmlns:a16="http://schemas.microsoft.com/office/drawing/2014/main" id="{00000000-0008-0000-02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42</xdr:col>
      <xdr:colOff>116376</xdr:colOff>
      <xdr:row>34</xdr:row>
      <xdr:rowOff>15240</xdr:rowOff>
    </xdr:from>
    <xdr:to>
      <xdr:col>42</xdr:col>
      <xdr:colOff>116376</xdr:colOff>
      <xdr:row>41</xdr:row>
      <xdr:rowOff>171450</xdr:rowOff>
    </xdr:to>
    <xdr:sp macro="" textlink="">
      <xdr:nvSpPr>
        <xdr:cNvPr id="21" name="Line 4">
          <a:extLst>
            <a:ext uri="{FF2B5EF4-FFF2-40B4-BE49-F238E27FC236}">
              <a16:creationId xmlns:a16="http://schemas.microsoft.com/office/drawing/2014/main" id="{00000000-0008-0000-0200-000015000000}"/>
            </a:ext>
          </a:extLst>
        </xdr:cNvPr>
        <xdr:cNvSpPr>
          <a:spLocks noChangeShapeType="1"/>
        </xdr:cNvSpPr>
      </xdr:nvSpPr>
      <xdr:spPr bwMode="auto">
        <a:xfrm flipV="1">
          <a:off x="5346467" y="6457604"/>
          <a:ext cx="0" cy="1319991"/>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56</xdr:col>
      <xdr:colOff>99060</xdr:colOff>
      <xdr:row>34</xdr:row>
      <xdr:rowOff>83820</xdr:rowOff>
    </xdr:from>
    <xdr:to>
      <xdr:col>61</xdr:col>
      <xdr:colOff>51435</xdr:colOff>
      <xdr:row>36</xdr:row>
      <xdr:rowOff>55245</xdr:rowOff>
    </xdr:to>
    <xdr:sp macro="" textlink="">
      <xdr:nvSpPr>
        <xdr:cNvPr id="23" name="Rectangle 10">
          <a:extLst>
            <a:ext uri="{FF2B5EF4-FFF2-40B4-BE49-F238E27FC236}">
              <a16:creationId xmlns:a16="http://schemas.microsoft.com/office/drawing/2014/main" id="{00000000-0008-0000-0200-000017000000}"/>
            </a:ext>
          </a:extLst>
        </xdr:cNvPr>
        <xdr:cNvSpPr>
          <a:spLocks noChangeArrowheads="1"/>
        </xdr:cNvSpPr>
      </xdr:nvSpPr>
      <xdr:spPr bwMode="auto">
        <a:xfrm>
          <a:off x="6918960" y="6659880"/>
          <a:ext cx="561975" cy="30670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a:defRPr sz="1000"/>
          </a:pPr>
          <a:r>
            <a:rPr lang="en-US" sz="1800" b="0" i="0" u="none" strike="noStrike" baseline="0">
              <a:solidFill>
                <a:srgbClr val="000000"/>
              </a:solidFill>
              <a:latin typeface="ＭＳ Ｐゴシック"/>
              <a:ea typeface="ＭＳ Ｐゴシック"/>
            </a:rPr>
            <a:t>LV3</a:t>
          </a:r>
        </a:p>
      </xdr:txBody>
    </xdr:sp>
    <xdr:clientData/>
  </xdr:twoCellAnchor>
  <xdr:twoCellAnchor editAs="oneCell">
    <xdr:from>
      <xdr:col>56</xdr:col>
      <xdr:colOff>11098</xdr:colOff>
      <xdr:row>0</xdr:row>
      <xdr:rowOff>17317</xdr:rowOff>
    </xdr:from>
    <xdr:to>
      <xdr:col>62</xdr:col>
      <xdr:colOff>114013</xdr:colOff>
      <xdr:row>0</xdr:row>
      <xdr:rowOff>376561</xdr:rowOff>
    </xdr:to>
    <xdr:pic>
      <xdr:nvPicPr>
        <xdr:cNvPr id="25" name="Picture 2" descr="Protected&#10;関係者外秘&#10;">
          <a:extLst>
            <a:ext uri="{FF2B5EF4-FFF2-40B4-BE49-F238E27FC236}">
              <a16:creationId xmlns:a16="http://schemas.microsoft.com/office/drawing/2014/main" id="{00000000-0008-0000-0200-000019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839790" y="17317"/>
          <a:ext cx="835608" cy="3592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56</xdr:col>
      <xdr:colOff>22724</xdr:colOff>
      <xdr:row>0</xdr:row>
      <xdr:rowOff>14655</xdr:rowOff>
    </xdr:from>
    <xdr:to>
      <xdr:col>62</xdr:col>
      <xdr:colOff>119421</xdr:colOff>
      <xdr:row>0</xdr:row>
      <xdr:rowOff>373899</xdr:rowOff>
    </xdr:to>
    <xdr:pic>
      <xdr:nvPicPr>
        <xdr:cNvPr id="24" name="Picture 2" descr="Protected&#10;関係者外秘&#10;">
          <a:extLst>
            <a:ext uri="{FF2B5EF4-FFF2-40B4-BE49-F238E27FC236}">
              <a16:creationId xmlns:a16="http://schemas.microsoft.com/office/drawing/2014/main" id="{AAA01187-A67B-4090-8FE4-1B3D561A8FEC}"/>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947399" y="14655"/>
          <a:ext cx="839647" cy="3592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21</xdr:col>
      <xdr:colOff>118110</xdr:colOff>
      <xdr:row>34</xdr:row>
      <xdr:rowOff>19050</xdr:rowOff>
    </xdr:from>
    <xdr:to>
      <xdr:col>21</xdr:col>
      <xdr:colOff>118110</xdr:colOff>
      <xdr:row>42</xdr:row>
      <xdr:rowOff>0</xdr:rowOff>
    </xdr:to>
    <xdr:sp macro="" textlink="">
      <xdr:nvSpPr>
        <xdr:cNvPr id="3" name="Line 4">
          <a:extLst>
            <a:ext uri="{FF2B5EF4-FFF2-40B4-BE49-F238E27FC236}">
              <a16:creationId xmlns:a16="http://schemas.microsoft.com/office/drawing/2014/main" id="{00000000-0008-0000-0300-000003000000}"/>
            </a:ext>
          </a:extLst>
        </xdr:cNvPr>
        <xdr:cNvSpPr>
          <a:spLocks noChangeShapeType="1"/>
        </xdr:cNvSpPr>
      </xdr:nvSpPr>
      <xdr:spPr bwMode="auto">
        <a:xfrm flipV="1">
          <a:off x="2670810" y="6595110"/>
          <a:ext cx="0" cy="132969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14</xdr:col>
      <xdr:colOff>45720</xdr:colOff>
      <xdr:row>34</xdr:row>
      <xdr:rowOff>51435</xdr:rowOff>
    </xdr:from>
    <xdr:to>
      <xdr:col>18</xdr:col>
      <xdr:colOff>120015</xdr:colOff>
      <xdr:row>36</xdr:row>
      <xdr:rowOff>22860</xdr:rowOff>
    </xdr:to>
    <xdr:sp macro="" textlink="">
      <xdr:nvSpPr>
        <xdr:cNvPr id="4" name="Rectangle 9">
          <a:extLst>
            <a:ext uri="{FF2B5EF4-FFF2-40B4-BE49-F238E27FC236}">
              <a16:creationId xmlns:a16="http://schemas.microsoft.com/office/drawing/2014/main" id="{00000000-0008-0000-0300-000004000000}"/>
            </a:ext>
          </a:extLst>
        </xdr:cNvPr>
        <xdr:cNvSpPr>
          <a:spLocks noChangeArrowheads="1"/>
        </xdr:cNvSpPr>
      </xdr:nvSpPr>
      <xdr:spPr bwMode="auto">
        <a:xfrm>
          <a:off x="1744980" y="6627495"/>
          <a:ext cx="561975" cy="30670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a:defRPr sz="1000"/>
          </a:pPr>
          <a:r>
            <a:rPr lang="en-US" sz="1800" b="0" i="0" u="none" strike="noStrike" baseline="0">
              <a:solidFill>
                <a:srgbClr val="000000"/>
              </a:solidFill>
              <a:latin typeface="ＭＳ Ｐゴシック"/>
              <a:ea typeface="ＭＳ Ｐゴシック"/>
            </a:rPr>
            <a:t>LV1</a:t>
          </a:r>
        </a:p>
      </xdr:txBody>
    </xdr:sp>
    <xdr:clientData/>
  </xdr:twoCellAnchor>
  <xdr:twoCellAnchor>
    <xdr:from>
      <xdr:col>0</xdr:col>
      <xdr:colOff>0</xdr:colOff>
      <xdr:row>2</xdr:row>
      <xdr:rowOff>153094</xdr:rowOff>
    </xdr:from>
    <xdr:to>
      <xdr:col>39</xdr:col>
      <xdr:colOff>114300</xdr:colOff>
      <xdr:row>39</xdr:row>
      <xdr:rowOff>137854</xdr:rowOff>
    </xdr:to>
    <xdr:graphicFrame macro="">
      <xdr:nvGraphicFramePr>
        <xdr:cNvPr id="5" name="グラフ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47625</xdr:colOff>
      <xdr:row>9</xdr:row>
      <xdr:rowOff>66675</xdr:rowOff>
    </xdr:from>
    <xdr:to>
      <xdr:col>5</xdr:col>
      <xdr:colOff>66675</xdr:colOff>
      <xdr:row>10</xdr:row>
      <xdr:rowOff>9525</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61925" y="1727835"/>
          <a:ext cx="506730" cy="140970"/>
        </a:xfrm>
        <a:prstGeom prst="rect">
          <a:avLst/>
        </a:prstGeom>
        <a:solidFill>
          <a:schemeClr val="accent4">
            <a:lumMod val="60000"/>
            <a:lumOff val="40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47625</xdr:colOff>
      <xdr:row>10</xdr:row>
      <xdr:rowOff>66675</xdr:rowOff>
    </xdr:from>
    <xdr:to>
      <xdr:col>5</xdr:col>
      <xdr:colOff>66675</xdr:colOff>
      <xdr:row>11</xdr:row>
      <xdr:rowOff>9525</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61925" y="1925955"/>
          <a:ext cx="506730" cy="140970"/>
        </a:xfrm>
        <a:prstGeom prst="rect">
          <a:avLst/>
        </a:prstGeom>
        <a:solidFill>
          <a:srgbClr val="CCFF99"/>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34</xdr:row>
      <xdr:rowOff>24246</xdr:rowOff>
    </xdr:from>
    <xdr:to>
      <xdr:col>21</xdr:col>
      <xdr:colOff>0</xdr:colOff>
      <xdr:row>42</xdr:row>
      <xdr:rowOff>48492</xdr:rowOff>
    </xdr:to>
    <xdr:graphicFrame macro="">
      <xdr:nvGraphicFramePr>
        <xdr:cNvPr id="8" name="グラフ 7">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24025</xdr:colOff>
      <xdr:row>39</xdr:row>
      <xdr:rowOff>96044</xdr:rowOff>
    </xdr:from>
    <xdr:to>
      <xdr:col>15</xdr:col>
      <xdr:colOff>76111</xdr:colOff>
      <xdr:row>40</xdr:row>
      <xdr:rowOff>53108</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1723285" y="7510304"/>
          <a:ext cx="174006" cy="124704"/>
        </a:xfrm>
        <a:prstGeom prst="rect">
          <a:avLst/>
        </a:prstGeom>
        <a:solidFill>
          <a:schemeClr val="accent2"/>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xdr:col>
      <xdr:colOff>27635</xdr:colOff>
      <xdr:row>39</xdr:row>
      <xdr:rowOff>73147</xdr:rowOff>
    </xdr:from>
    <xdr:ext cx="970585" cy="186269"/>
    <xdr:sp macro="" textlink="">
      <xdr:nvSpPr>
        <xdr:cNvPr id="10" name="テキスト ボックス 9">
          <a:extLst>
            <a:ext uri="{FF2B5EF4-FFF2-40B4-BE49-F238E27FC236}">
              <a16:creationId xmlns:a16="http://schemas.microsoft.com/office/drawing/2014/main" id="{00000000-0008-0000-0300-00000A000000}"/>
            </a:ext>
          </a:extLst>
        </xdr:cNvPr>
        <xdr:cNvSpPr txBox="1"/>
      </xdr:nvSpPr>
      <xdr:spPr>
        <a:xfrm>
          <a:off x="1890963" y="7443116"/>
          <a:ext cx="970585" cy="1862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sz="600"/>
            <a:t>...Measures complete</a:t>
          </a:r>
        </a:p>
      </xdr:txBody>
    </xdr:sp>
    <xdr:clientData/>
  </xdr:oneCellAnchor>
  <xdr:twoCellAnchor>
    <xdr:from>
      <xdr:col>14</xdr:col>
      <xdr:colOff>24025</xdr:colOff>
      <xdr:row>40</xdr:row>
      <xdr:rowOff>100798</xdr:rowOff>
    </xdr:from>
    <xdr:to>
      <xdr:col>15</xdr:col>
      <xdr:colOff>76111</xdr:colOff>
      <xdr:row>41</xdr:row>
      <xdr:rowOff>55656</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1723285" y="7682698"/>
          <a:ext cx="174006" cy="122498"/>
        </a:xfrm>
        <a:prstGeom prst="rect">
          <a:avLst/>
        </a:prstGeom>
        <a:solidFill>
          <a:srgbClr val="CCFF99"/>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xdr:col>
      <xdr:colOff>20015</xdr:colOff>
      <xdr:row>40</xdr:row>
      <xdr:rowOff>59132</xdr:rowOff>
    </xdr:from>
    <xdr:ext cx="902005" cy="186269"/>
    <xdr:sp macro="" textlink="">
      <xdr:nvSpPr>
        <xdr:cNvPr id="12" name="テキスト ボックス 11">
          <a:extLst>
            <a:ext uri="{FF2B5EF4-FFF2-40B4-BE49-F238E27FC236}">
              <a16:creationId xmlns:a16="http://schemas.microsoft.com/office/drawing/2014/main" id="{00000000-0008-0000-0300-00000C000000}"/>
            </a:ext>
          </a:extLst>
        </xdr:cNvPr>
        <xdr:cNvSpPr txBox="1"/>
      </xdr:nvSpPr>
      <xdr:spPr>
        <a:xfrm>
          <a:off x="1883343" y="7601741"/>
          <a:ext cx="902005" cy="1862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sz="600"/>
            <a:t>...Measures underway</a:t>
          </a:r>
        </a:p>
      </xdr:txBody>
    </xdr:sp>
    <xdr:clientData/>
  </xdr:oneCellAnchor>
  <xdr:oneCellAnchor>
    <xdr:from>
      <xdr:col>5</xdr:col>
      <xdr:colOff>104774</xdr:colOff>
      <xdr:row>8</xdr:row>
      <xdr:rowOff>202406</xdr:rowOff>
    </xdr:from>
    <xdr:ext cx="1633537" cy="264560"/>
    <xdr:sp macro="" textlink="">
      <xdr:nvSpPr>
        <xdr:cNvPr id="13" name="テキスト ボックス 12">
          <a:extLst>
            <a:ext uri="{FF2B5EF4-FFF2-40B4-BE49-F238E27FC236}">
              <a16:creationId xmlns:a16="http://schemas.microsoft.com/office/drawing/2014/main" id="{00000000-0008-0000-0300-00000D000000}"/>
            </a:ext>
          </a:extLst>
        </xdr:cNvPr>
        <xdr:cNvSpPr txBox="1"/>
      </xdr:nvSpPr>
      <xdr:spPr>
        <a:xfrm>
          <a:off x="717946" y="1684734"/>
          <a:ext cx="163353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sz="1100"/>
            <a:t>...Measures complete</a:t>
          </a:r>
        </a:p>
      </xdr:txBody>
    </xdr:sp>
    <xdr:clientData/>
  </xdr:oneCellAnchor>
  <xdr:oneCellAnchor>
    <xdr:from>
      <xdr:col>5</xdr:col>
      <xdr:colOff>104775</xdr:colOff>
      <xdr:row>9</xdr:row>
      <xdr:rowOff>180975</xdr:rowOff>
    </xdr:from>
    <xdr:ext cx="1478756" cy="264560"/>
    <xdr:sp macro="" textlink="">
      <xdr:nvSpPr>
        <xdr:cNvPr id="14" name="テキスト ボックス 13">
          <a:extLst>
            <a:ext uri="{FF2B5EF4-FFF2-40B4-BE49-F238E27FC236}">
              <a16:creationId xmlns:a16="http://schemas.microsoft.com/office/drawing/2014/main" id="{00000000-0008-0000-0300-00000E000000}"/>
            </a:ext>
          </a:extLst>
        </xdr:cNvPr>
        <xdr:cNvSpPr txBox="1"/>
      </xdr:nvSpPr>
      <xdr:spPr>
        <a:xfrm>
          <a:off x="717947" y="1865709"/>
          <a:ext cx="147875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sz="1100"/>
            <a:t>...Measures underway</a:t>
          </a:r>
        </a:p>
      </xdr:txBody>
    </xdr:sp>
    <xdr:clientData/>
  </xdr:oneCellAnchor>
  <xdr:twoCellAnchor>
    <xdr:from>
      <xdr:col>36</xdr:col>
      <xdr:colOff>0</xdr:colOff>
      <xdr:row>34</xdr:row>
      <xdr:rowOff>68580</xdr:rowOff>
    </xdr:from>
    <xdr:to>
      <xdr:col>40</xdr:col>
      <xdr:colOff>74295</xdr:colOff>
      <xdr:row>36</xdr:row>
      <xdr:rowOff>40005</xdr:rowOff>
    </xdr:to>
    <xdr:sp macro="" textlink="">
      <xdr:nvSpPr>
        <xdr:cNvPr id="15" name="Rectangle 10">
          <a:extLst>
            <a:ext uri="{FF2B5EF4-FFF2-40B4-BE49-F238E27FC236}">
              <a16:creationId xmlns:a16="http://schemas.microsoft.com/office/drawing/2014/main" id="{00000000-0008-0000-0300-00000F000000}"/>
            </a:ext>
          </a:extLst>
        </xdr:cNvPr>
        <xdr:cNvSpPr>
          <a:spLocks noChangeArrowheads="1"/>
        </xdr:cNvSpPr>
      </xdr:nvSpPr>
      <xdr:spPr bwMode="auto">
        <a:xfrm>
          <a:off x="4381500" y="6644640"/>
          <a:ext cx="561975" cy="30670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a:defRPr sz="1000"/>
          </a:pPr>
          <a:r>
            <a:rPr lang="en-US" sz="1800" b="0" i="0" u="none" strike="noStrike" baseline="0">
              <a:solidFill>
                <a:srgbClr val="000000"/>
              </a:solidFill>
              <a:latin typeface="ＭＳ Ｐゴシック"/>
              <a:ea typeface="ＭＳ Ｐゴシック"/>
            </a:rPr>
            <a:t>LV2</a:t>
          </a:r>
        </a:p>
      </xdr:txBody>
    </xdr:sp>
    <xdr:clientData/>
  </xdr:twoCellAnchor>
  <xdr:twoCellAnchor>
    <xdr:from>
      <xdr:col>33</xdr:col>
      <xdr:colOff>48900</xdr:colOff>
      <xdr:row>39</xdr:row>
      <xdr:rowOff>126964</xdr:rowOff>
    </xdr:from>
    <xdr:to>
      <xdr:col>34</xdr:col>
      <xdr:colOff>100986</xdr:colOff>
      <xdr:row>40</xdr:row>
      <xdr:rowOff>84028</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4162509" y="7526698"/>
          <a:ext cx="177102" cy="135658"/>
        </a:xfrm>
        <a:prstGeom prst="rect">
          <a:avLst/>
        </a:prstGeom>
        <a:solidFill>
          <a:schemeClr val="accent2"/>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34</xdr:col>
      <xdr:colOff>98230</xdr:colOff>
      <xdr:row>39</xdr:row>
      <xdr:rowOff>81207</xdr:rowOff>
    </xdr:from>
    <xdr:ext cx="1098348" cy="201915"/>
    <xdr:sp macro="" textlink="">
      <xdr:nvSpPr>
        <xdr:cNvPr id="17" name="テキスト ボックス 16">
          <a:extLst>
            <a:ext uri="{FF2B5EF4-FFF2-40B4-BE49-F238E27FC236}">
              <a16:creationId xmlns:a16="http://schemas.microsoft.com/office/drawing/2014/main" id="{00000000-0008-0000-0300-000011000000}"/>
            </a:ext>
          </a:extLst>
        </xdr:cNvPr>
        <xdr:cNvSpPr txBox="1"/>
      </xdr:nvSpPr>
      <xdr:spPr>
        <a:xfrm>
          <a:off x="4336855" y="7480941"/>
          <a:ext cx="1098348" cy="2019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sz="700"/>
            <a:t>...Measures complete</a:t>
          </a:r>
        </a:p>
      </xdr:txBody>
    </xdr:sp>
    <xdr:clientData/>
  </xdr:oneCellAnchor>
  <xdr:twoCellAnchor>
    <xdr:from>
      <xdr:col>33</xdr:col>
      <xdr:colOff>48900</xdr:colOff>
      <xdr:row>40</xdr:row>
      <xdr:rowOff>131718</xdr:rowOff>
    </xdr:from>
    <xdr:to>
      <xdr:col>34</xdr:col>
      <xdr:colOff>100986</xdr:colOff>
      <xdr:row>41</xdr:row>
      <xdr:rowOff>86576</xdr:rowOff>
    </xdr:to>
    <xdr:sp macro="" textlink="">
      <xdr:nvSpPr>
        <xdr:cNvPr id="18" name="正方形/長方形 17">
          <a:extLst>
            <a:ext uri="{FF2B5EF4-FFF2-40B4-BE49-F238E27FC236}">
              <a16:creationId xmlns:a16="http://schemas.microsoft.com/office/drawing/2014/main" id="{00000000-0008-0000-0300-000012000000}"/>
            </a:ext>
          </a:extLst>
        </xdr:cNvPr>
        <xdr:cNvSpPr/>
      </xdr:nvSpPr>
      <xdr:spPr>
        <a:xfrm>
          <a:off x="4162509" y="7710046"/>
          <a:ext cx="177102" cy="133452"/>
        </a:xfrm>
        <a:prstGeom prst="rect">
          <a:avLst/>
        </a:prstGeom>
        <a:solidFill>
          <a:srgbClr val="CCFF99"/>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34</xdr:col>
      <xdr:colOff>98230</xdr:colOff>
      <xdr:row>40</xdr:row>
      <xdr:rowOff>90052</xdr:rowOff>
    </xdr:from>
    <xdr:ext cx="1020957" cy="201915"/>
    <xdr:sp macro="" textlink="">
      <xdr:nvSpPr>
        <xdr:cNvPr id="19" name="テキスト ボックス 18">
          <a:extLst>
            <a:ext uri="{FF2B5EF4-FFF2-40B4-BE49-F238E27FC236}">
              <a16:creationId xmlns:a16="http://schemas.microsoft.com/office/drawing/2014/main" id="{00000000-0008-0000-0300-000013000000}"/>
            </a:ext>
          </a:extLst>
        </xdr:cNvPr>
        <xdr:cNvSpPr txBox="1"/>
      </xdr:nvSpPr>
      <xdr:spPr>
        <a:xfrm>
          <a:off x="4336855" y="7668380"/>
          <a:ext cx="1020957" cy="2019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sz="700"/>
            <a:t>...Measures underway</a:t>
          </a:r>
        </a:p>
      </xdr:txBody>
    </xdr:sp>
    <xdr:clientData/>
  </xdr:oneCellAnchor>
  <xdr:twoCellAnchor>
    <xdr:from>
      <xdr:col>21</xdr:col>
      <xdr:colOff>69792</xdr:colOff>
      <xdr:row>33</xdr:row>
      <xdr:rowOff>126770</xdr:rowOff>
    </xdr:from>
    <xdr:to>
      <xdr:col>38</xdr:col>
      <xdr:colOff>95250</xdr:colOff>
      <xdr:row>43</xdr:row>
      <xdr:rowOff>5543</xdr:rowOff>
    </xdr:to>
    <xdr:graphicFrame macro="">
      <xdr:nvGraphicFramePr>
        <xdr:cNvPr id="20" name="グラフ 19">
          <a:extLst>
            <a:ext uri="{FF2B5EF4-FFF2-40B4-BE49-F238E27FC236}">
              <a16:creationId xmlns:a16="http://schemas.microsoft.com/office/drawing/2014/main" id="{00000000-0008-0000-03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42</xdr:col>
      <xdr:colOff>60960</xdr:colOff>
      <xdr:row>34</xdr:row>
      <xdr:rowOff>15240</xdr:rowOff>
    </xdr:from>
    <xdr:to>
      <xdr:col>42</xdr:col>
      <xdr:colOff>60960</xdr:colOff>
      <xdr:row>41</xdr:row>
      <xdr:rowOff>171450</xdr:rowOff>
    </xdr:to>
    <xdr:sp macro="" textlink="">
      <xdr:nvSpPr>
        <xdr:cNvPr id="21" name="Line 4">
          <a:extLst>
            <a:ext uri="{FF2B5EF4-FFF2-40B4-BE49-F238E27FC236}">
              <a16:creationId xmlns:a16="http://schemas.microsoft.com/office/drawing/2014/main" id="{00000000-0008-0000-0300-000015000000}"/>
            </a:ext>
          </a:extLst>
        </xdr:cNvPr>
        <xdr:cNvSpPr>
          <a:spLocks noChangeShapeType="1"/>
        </xdr:cNvSpPr>
      </xdr:nvSpPr>
      <xdr:spPr bwMode="auto">
        <a:xfrm flipV="1">
          <a:off x="5173980" y="6591300"/>
          <a:ext cx="0" cy="132969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41</xdr:col>
      <xdr:colOff>45720</xdr:colOff>
      <xdr:row>33</xdr:row>
      <xdr:rowOff>129540</xdr:rowOff>
    </xdr:from>
    <xdr:to>
      <xdr:col>62</xdr:col>
      <xdr:colOff>30479</xdr:colOff>
      <xdr:row>43</xdr:row>
      <xdr:rowOff>30480</xdr:rowOff>
    </xdr:to>
    <xdr:graphicFrame macro="">
      <xdr:nvGraphicFramePr>
        <xdr:cNvPr id="22" name="グラフ 21">
          <a:extLst>
            <a:ext uri="{FF2B5EF4-FFF2-40B4-BE49-F238E27FC236}">
              <a16:creationId xmlns:a16="http://schemas.microsoft.com/office/drawing/2014/main" id="{00000000-0008-0000-03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56</xdr:col>
      <xdr:colOff>99060</xdr:colOff>
      <xdr:row>34</xdr:row>
      <xdr:rowOff>83820</xdr:rowOff>
    </xdr:from>
    <xdr:to>
      <xdr:col>61</xdr:col>
      <xdr:colOff>51435</xdr:colOff>
      <xdr:row>36</xdr:row>
      <xdr:rowOff>55245</xdr:rowOff>
    </xdr:to>
    <xdr:sp macro="" textlink="">
      <xdr:nvSpPr>
        <xdr:cNvPr id="23" name="Rectangle 10">
          <a:extLst>
            <a:ext uri="{FF2B5EF4-FFF2-40B4-BE49-F238E27FC236}">
              <a16:creationId xmlns:a16="http://schemas.microsoft.com/office/drawing/2014/main" id="{00000000-0008-0000-0300-000017000000}"/>
            </a:ext>
          </a:extLst>
        </xdr:cNvPr>
        <xdr:cNvSpPr>
          <a:spLocks noChangeArrowheads="1"/>
        </xdr:cNvSpPr>
      </xdr:nvSpPr>
      <xdr:spPr bwMode="auto">
        <a:xfrm>
          <a:off x="6918960" y="6659880"/>
          <a:ext cx="561975" cy="30670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a:defRPr sz="1000"/>
          </a:pPr>
          <a:r>
            <a:rPr lang="en-US" sz="1800" b="0" i="0" u="none" strike="noStrike" baseline="0">
              <a:solidFill>
                <a:srgbClr val="000000"/>
              </a:solidFill>
              <a:latin typeface="ＭＳ Ｐゴシック"/>
              <a:ea typeface="ＭＳ Ｐゴシック"/>
            </a:rPr>
            <a:t>LV3</a:t>
          </a:r>
        </a:p>
      </xdr:txBody>
    </xdr:sp>
    <xdr:clientData/>
  </xdr:twoCellAnchor>
  <xdr:oneCellAnchor>
    <xdr:from>
      <xdr:col>56</xdr:col>
      <xdr:colOff>93229</xdr:colOff>
      <xdr:row>39</xdr:row>
      <xdr:rowOff>96447</xdr:rowOff>
    </xdr:from>
    <xdr:ext cx="889036" cy="186269"/>
    <xdr:sp macro="" textlink="">
      <xdr:nvSpPr>
        <xdr:cNvPr id="24" name="テキスト ボックス 23">
          <a:extLst>
            <a:ext uri="{FF2B5EF4-FFF2-40B4-BE49-F238E27FC236}">
              <a16:creationId xmlns:a16="http://schemas.microsoft.com/office/drawing/2014/main" id="{00000000-0008-0000-0300-000018000000}"/>
            </a:ext>
          </a:extLst>
        </xdr:cNvPr>
        <xdr:cNvSpPr txBox="1"/>
      </xdr:nvSpPr>
      <xdr:spPr>
        <a:xfrm>
          <a:off x="7082198" y="7466416"/>
          <a:ext cx="889036" cy="1862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sz="600"/>
            <a:t>...Measures complete</a:t>
          </a:r>
        </a:p>
      </xdr:txBody>
    </xdr:sp>
    <xdr:clientData/>
  </xdr:oneCellAnchor>
  <xdr:oneCellAnchor>
    <xdr:from>
      <xdr:col>56</xdr:col>
      <xdr:colOff>93229</xdr:colOff>
      <xdr:row>40</xdr:row>
      <xdr:rowOff>105292</xdr:rowOff>
    </xdr:from>
    <xdr:ext cx="900943" cy="201915"/>
    <xdr:sp macro="" textlink="">
      <xdr:nvSpPr>
        <xdr:cNvPr id="25" name="テキスト ボックス 24">
          <a:extLst>
            <a:ext uri="{FF2B5EF4-FFF2-40B4-BE49-F238E27FC236}">
              <a16:creationId xmlns:a16="http://schemas.microsoft.com/office/drawing/2014/main" id="{00000000-0008-0000-0300-000019000000}"/>
            </a:ext>
          </a:extLst>
        </xdr:cNvPr>
        <xdr:cNvSpPr txBox="1"/>
      </xdr:nvSpPr>
      <xdr:spPr>
        <a:xfrm>
          <a:off x="7082198" y="7647901"/>
          <a:ext cx="900943" cy="2019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sz="700"/>
            <a:t>...</a:t>
          </a:r>
          <a:r>
            <a:rPr kumimoji="1" lang="en-US" sz="600"/>
            <a:t>Measures underway</a:t>
          </a:r>
          <a:endParaRPr kumimoji="1" lang="en-US" sz="700"/>
        </a:p>
      </xdr:txBody>
    </xdr:sp>
    <xdr:clientData/>
  </xdr:oneCellAnchor>
  <xdr:twoCellAnchor>
    <xdr:from>
      <xdr:col>56</xdr:col>
      <xdr:colOff>60960</xdr:colOff>
      <xdr:row>39</xdr:row>
      <xdr:rowOff>144780</xdr:rowOff>
    </xdr:from>
    <xdr:to>
      <xdr:col>57</xdr:col>
      <xdr:colOff>113046</xdr:colOff>
      <xdr:row>40</xdr:row>
      <xdr:rowOff>101844</xdr:rowOff>
    </xdr:to>
    <xdr:sp macro="" textlink="">
      <xdr:nvSpPr>
        <xdr:cNvPr id="26" name="正方形/長方形 25">
          <a:extLst>
            <a:ext uri="{FF2B5EF4-FFF2-40B4-BE49-F238E27FC236}">
              <a16:creationId xmlns:a16="http://schemas.microsoft.com/office/drawing/2014/main" id="{00000000-0008-0000-0300-00001A000000}"/>
            </a:ext>
          </a:extLst>
        </xdr:cNvPr>
        <xdr:cNvSpPr/>
      </xdr:nvSpPr>
      <xdr:spPr>
        <a:xfrm>
          <a:off x="6880860" y="7559040"/>
          <a:ext cx="174006" cy="124704"/>
        </a:xfrm>
        <a:prstGeom prst="rect">
          <a:avLst/>
        </a:prstGeom>
        <a:solidFill>
          <a:schemeClr val="accent2"/>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56</xdr:col>
      <xdr:colOff>60960</xdr:colOff>
      <xdr:row>40</xdr:row>
      <xdr:rowOff>149534</xdr:rowOff>
    </xdr:from>
    <xdr:to>
      <xdr:col>57</xdr:col>
      <xdr:colOff>113046</xdr:colOff>
      <xdr:row>41</xdr:row>
      <xdr:rowOff>104392</xdr:rowOff>
    </xdr:to>
    <xdr:sp macro="" textlink="">
      <xdr:nvSpPr>
        <xdr:cNvPr id="27" name="正方形/長方形 26">
          <a:extLst>
            <a:ext uri="{FF2B5EF4-FFF2-40B4-BE49-F238E27FC236}">
              <a16:creationId xmlns:a16="http://schemas.microsoft.com/office/drawing/2014/main" id="{00000000-0008-0000-0300-00001B000000}"/>
            </a:ext>
          </a:extLst>
        </xdr:cNvPr>
        <xdr:cNvSpPr/>
      </xdr:nvSpPr>
      <xdr:spPr>
        <a:xfrm>
          <a:off x="6880860" y="7731434"/>
          <a:ext cx="174006" cy="122498"/>
        </a:xfrm>
        <a:prstGeom prst="rect">
          <a:avLst/>
        </a:prstGeom>
        <a:solidFill>
          <a:srgbClr val="CCFF99"/>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56</xdr:col>
      <xdr:colOff>0</xdr:colOff>
      <xdr:row>0</xdr:row>
      <xdr:rowOff>11906</xdr:rowOff>
    </xdr:from>
    <xdr:to>
      <xdr:col>62</xdr:col>
      <xdr:colOff>101203</xdr:colOff>
      <xdr:row>0</xdr:row>
      <xdr:rowOff>345281</xdr:rowOff>
    </xdr:to>
    <xdr:sp macro="" textlink="">
      <xdr:nvSpPr>
        <xdr:cNvPr id="2" name="四角形: 角を丸くする 1">
          <a:extLst>
            <a:ext uri="{FF2B5EF4-FFF2-40B4-BE49-F238E27FC236}">
              <a16:creationId xmlns:a16="http://schemas.microsoft.com/office/drawing/2014/main" id="{9E138827-F33F-3BDE-F773-7602A40F944D}"/>
            </a:ext>
          </a:extLst>
        </xdr:cNvPr>
        <xdr:cNvSpPr/>
      </xdr:nvSpPr>
      <xdr:spPr>
        <a:xfrm>
          <a:off x="6988969" y="11906"/>
          <a:ext cx="851297" cy="333375"/>
        </a:xfrm>
        <a:prstGeom prst="round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latin typeface="Times New Roman" panose="02020603050405020304" pitchFamily="18" charset="0"/>
              <a:cs typeface="Times New Roman" panose="02020603050405020304" pitchFamily="18" charset="0"/>
            </a:rPr>
            <a:t>Protected</a:t>
          </a:r>
          <a:endParaRPr kumimoji="1" lang="ja-JP" altLang="en-US" sz="1100">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k-file1.tm.corp\COMMON\Documents%20and%20Settings\N-ENG\&#12487;&#12473;&#12463;&#12488;&#12483;&#12503;\(&#26666;)&#12488;&#12540;&#12513;&#12531;&#12288;%20&#30707;&#20117;&#23439;&#21644;&#12288;@&#35914;&#30000;&#36890;&#21830;\2&#26376;8&#26085;&#65288;&#27700;&#65289;\houkoku3%20&#26376;&#27425;\(069&#31038;)&#23455;&#34892;&#35336;&#30011;&#26376;&#27425;&#23637;&#38283;135\&#22312;&#24235;&#12487;&#12540;&#1247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在庫データ"/>
      <sheetName val="Sheet1"/>
      <sheetName val="#REF"/>
      <sheetName val="Revenue"/>
      <sheetName val="Assum"/>
      <sheetName val="F &amp; CFS with restructure"/>
      <sheetName val="選択肢"/>
    </sheetNames>
    <sheetDataSet>
      <sheetData sheetId="0"/>
      <sheetData sheetId="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3333FF"/>
    <pageSetUpPr fitToPage="1"/>
  </sheetPr>
  <dimension ref="A1:S219"/>
  <sheetViews>
    <sheetView tabSelected="1" zoomScale="50" zoomScaleNormal="50" zoomScaleSheetLayoutView="25" workbookViewId="0">
      <selection activeCell="H11" sqref="H11"/>
    </sheetView>
  </sheetViews>
  <sheetFormatPr defaultColWidth="9" defaultRowHeight="23.25" x14ac:dyDescent="0.4"/>
  <cols>
    <col min="1" max="1" width="1.125" style="91" customWidth="1"/>
    <col min="2" max="2" width="16.625" style="127" customWidth="1"/>
    <col min="3" max="3" width="16.625" style="93" customWidth="1"/>
    <col min="4" max="5" width="18.625" style="93" customWidth="1"/>
    <col min="6" max="6" width="7.625" style="126" bestFit="1" customWidth="1"/>
    <col min="7" max="7" width="8.625" style="126" customWidth="1"/>
    <col min="8" max="8" width="44.625" style="96" customWidth="1"/>
    <col min="9" max="9" width="69.875" style="96" customWidth="1"/>
    <col min="10" max="10" width="68" style="96" customWidth="1"/>
    <col min="11" max="11" width="34.125" style="96" customWidth="1"/>
    <col min="12" max="12" width="40.5" style="96" customWidth="1"/>
    <col min="13" max="13" width="26.125" style="97" customWidth="1"/>
    <col min="14" max="14" width="76" style="99" customWidth="1"/>
    <col min="15" max="17" width="7.125" style="99" customWidth="1"/>
    <col min="18" max="18" width="3.625" style="99" customWidth="1"/>
    <col min="19" max="19" width="23.375" style="99" customWidth="1"/>
    <col min="20" max="16384" width="9" style="99"/>
  </cols>
  <sheetData>
    <row r="1" spans="1:19" ht="35.25" x14ac:dyDescent="0.4">
      <c r="B1" s="92" t="s">
        <v>0</v>
      </c>
      <c r="F1" s="94"/>
      <c r="G1" s="94"/>
      <c r="H1" s="95"/>
      <c r="N1" s="98" t="s">
        <v>1</v>
      </c>
      <c r="P1" s="152" t="s">
        <v>2</v>
      </c>
      <c r="Q1" s="153">
        <v>2.1</v>
      </c>
    </row>
    <row r="2" spans="1:19" ht="14.25" customHeight="1" thickBot="1" x14ac:dyDescent="0.45">
      <c r="A2" s="99"/>
      <c r="B2" s="189"/>
      <c r="C2" s="189"/>
      <c r="D2" s="189"/>
      <c r="E2" s="189"/>
      <c r="F2" s="189"/>
      <c r="G2" s="189"/>
      <c r="H2" s="189"/>
    </row>
    <row r="3" spans="1:19" ht="24" x14ac:dyDescent="0.4">
      <c r="A3" s="99"/>
      <c r="B3" s="190" t="s">
        <v>3</v>
      </c>
      <c r="C3" s="191"/>
      <c r="D3" s="192" t="s">
        <v>4</v>
      </c>
      <c r="E3" s="193"/>
      <c r="F3" s="193"/>
      <c r="G3" s="193"/>
      <c r="H3" s="194"/>
      <c r="I3" s="100" t="s">
        <v>5</v>
      </c>
      <c r="J3" s="154" t="s">
        <v>6</v>
      </c>
      <c r="M3" s="185" t="s">
        <v>7</v>
      </c>
      <c r="N3" s="183" t="s">
        <v>6</v>
      </c>
    </row>
    <row r="4" spans="1:19" ht="24" thickBot="1" x14ac:dyDescent="0.45">
      <c r="A4" s="99"/>
      <c r="B4" s="195" t="s">
        <v>8</v>
      </c>
      <c r="C4" s="195"/>
      <c r="D4" s="192" t="s">
        <v>6</v>
      </c>
      <c r="E4" s="193"/>
      <c r="F4" s="193"/>
      <c r="G4" s="193"/>
      <c r="H4" s="194"/>
      <c r="I4" s="100" t="s">
        <v>9</v>
      </c>
      <c r="J4" s="154" t="s">
        <v>6</v>
      </c>
      <c r="M4" s="186"/>
      <c r="N4" s="184"/>
    </row>
    <row r="5" spans="1:19" ht="21" customHeight="1" x14ac:dyDescent="0.4">
      <c r="A5" s="99"/>
      <c r="B5" s="179"/>
      <c r="C5" s="179"/>
      <c r="D5" s="180"/>
      <c r="E5" s="180"/>
      <c r="F5" s="180"/>
      <c r="G5" s="180"/>
      <c r="H5" s="180"/>
      <c r="I5" s="187" t="s">
        <v>10</v>
      </c>
      <c r="J5" s="188" t="s">
        <v>11</v>
      </c>
      <c r="M5" s="102"/>
      <c r="N5" s="102"/>
    </row>
    <row r="6" spans="1:19" ht="24.95" customHeight="1" x14ac:dyDescent="0.4">
      <c r="A6" s="99"/>
      <c r="B6" s="181"/>
      <c r="C6" s="181"/>
      <c r="D6" s="182"/>
      <c r="E6" s="182"/>
      <c r="F6" s="182"/>
      <c r="G6" s="182"/>
      <c r="H6" s="182"/>
      <c r="I6" s="187"/>
      <c r="J6" s="188"/>
      <c r="M6" s="102"/>
      <c r="N6" s="102"/>
    </row>
    <row r="7" spans="1:19" ht="9.75" customHeight="1" x14ac:dyDescent="0.4">
      <c r="A7" s="99"/>
      <c r="B7" s="103"/>
      <c r="C7" s="103"/>
      <c r="D7" s="103"/>
      <c r="E7" s="103"/>
      <c r="F7" s="104"/>
      <c r="G7" s="104"/>
      <c r="H7" s="101"/>
      <c r="I7" s="101"/>
      <c r="J7" s="101"/>
      <c r="K7" s="101"/>
      <c r="L7" s="101"/>
      <c r="M7" s="102"/>
      <c r="N7" s="102"/>
    </row>
    <row r="8" spans="1:19" ht="30.75" customHeight="1" thickBot="1" x14ac:dyDescent="0.45">
      <c r="B8" s="105" t="s">
        <v>12</v>
      </c>
      <c r="C8" s="106"/>
      <c r="D8" s="106"/>
      <c r="E8" s="106"/>
      <c r="F8" s="107"/>
      <c r="G8" s="107"/>
      <c r="H8" s="108"/>
      <c r="I8" s="108"/>
      <c r="J8" s="108"/>
      <c r="K8" s="101"/>
      <c r="L8" s="101"/>
      <c r="S8" s="109"/>
    </row>
    <row r="9" spans="1:19" s="110" customFormat="1" ht="28.5" customHeight="1" x14ac:dyDescent="0.4">
      <c r="A9" s="196"/>
      <c r="B9" s="198" t="s">
        <v>13</v>
      </c>
      <c r="C9" s="199" t="s">
        <v>14</v>
      </c>
      <c r="D9" s="200" t="s">
        <v>15</v>
      </c>
      <c r="E9" s="203" t="s">
        <v>16</v>
      </c>
      <c r="F9" s="204" t="s">
        <v>17</v>
      </c>
      <c r="G9" s="205" t="s">
        <v>18</v>
      </c>
      <c r="H9" s="199" t="s">
        <v>19</v>
      </c>
      <c r="I9" s="200" t="s">
        <v>20</v>
      </c>
      <c r="J9" s="202" t="s">
        <v>21</v>
      </c>
      <c r="K9" s="200" t="s">
        <v>22</v>
      </c>
      <c r="L9" s="200" t="s">
        <v>23</v>
      </c>
      <c r="M9" s="215" t="s">
        <v>24</v>
      </c>
      <c r="N9" s="216"/>
      <c r="O9" s="212" t="s">
        <v>25</v>
      </c>
      <c r="P9" s="213"/>
      <c r="Q9" s="214"/>
      <c r="S9" s="202" t="s">
        <v>26</v>
      </c>
    </row>
    <row r="10" spans="1:19" s="110" customFormat="1" ht="236.25" customHeight="1" x14ac:dyDescent="0.4">
      <c r="A10" s="197"/>
      <c r="B10" s="198"/>
      <c r="C10" s="199"/>
      <c r="D10" s="201"/>
      <c r="E10" s="203"/>
      <c r="F10" s="204"/>
      <c r="G10" s="206"/>
      <c r="H10" s="202"/>
      <c r="I10" s="207"/>
      <c r="J10" s="202"/>
      <c r="K10" s="201"/>
      <c r="L10" s="201"/>
      <c r="M10" s="111" t="s">
        <v>27</v>
      </c>
      <c r="N10" s="112" t="s">
        <v>28</v>
      </c>
      <c r="O10" s="113" t="s">
        <v>29</v>
      </c>
      <c r="P10" s="113" t="s">
        <v>30</v>
      </c>
      <c r="Q10" s="113" t="s">
        <v>31</v>
      </c>
      <c r="S10" s="202"/>
    </row>
    <row r="11" spans="1:19" ht="174" customHeight="1" x14ac:dyDescent="0.4">
      <c r="A11" s="99"/>
      <c r="B11" s="142" t="s">
        <v>32</v>
      </c>
      <c r="C11" s="142" t="s">
        <v>33</v>
      </c>
      <c r="D11" s="147" t="s">
        <v>34</v>
      </c>
      <c r="E11" s="147" t="s">
        <v>35</v>
      </c>
      <c r="F11" s="128">
        <v>1</v>
      </c>
      <c r="G11" s="129" t="s">
        <v>36</v>
      </c>
      <c r="H11" s="136" t="s">
        <v>37</v>
      </c>
      <c r="I11" s="116" t="s">
        <v>38</v>
      </c>
      <c r="J11" s="115" t="s">
        <v>39</v>
      </c>
      <c r="K11" s="116" t="s">
        <v>40</v>
      </c>
      <c r="L11" s="494" t="s">
        <v>41</v>
      </c>
      <c r="M11" s="155" t="s">
        <v>42</v>
      </c>
      <c r="N11" s="156"/>
      <c r="O11" s="137"/>
      <c r="P11" s="137"/>
      <c r="Q11" s="137"/>
      <c r="R11" s="130"/>
      <c r="S11" s="208" t="s">
        <v>43</v>
      </c>
    </row>
    <row r="12" spans="1:19" ht="206.25" customHeight="1" x14ac:dyDescent="0.4">
      <c r="A12" s="99"/>
      <c r="B12" s="144" t="s">
        <v>32</v>
      </c>
      <c r="C12" s="144" t="s">
        <v>44</v>
      </c>
      <c r="D12" s="149" t="s">
        <v>45</v>
      </c>
      <c r="E12" s="149" t="s">
        <v>35</v>
      </c>
      <c r="F12" s="131">
        <v>2</v>
      </c>
      <c r="G12" s="129" t="s">
        <v>46</v>
      </c>
      <c r="H12" s="136" t="s">
        <v>47</v>
      </c>
      <c r="I12" s="116" t="s">
        <v>48</v>
      </c>
      <c r="J12" s="115" t="s">
        <v>49</v>
      </c>
      <c r="K12" s="116" t="s">
        <v>40</v>
      </c>
      <c r="L12" s="494" t="s">
        <v>41</v>
      </c>
      <c r="M12" s="155" t="s">
        <v>42</v>
      </c>
      <c r="N12" s="156"/>
      <c r="O12" s="137"/>
      <c r="P12" s="137"/>
      <c r="Q12" s="137"/>
      <c r="R12" s="130"/>
      <c r="S12" s="208"/>
    </row>
    <row r="13" spans="1:19" s="114" customFormat="1" ht="237" customHeight="1" x14ac:dyDescent="0.4">
      <c r="B13" s="144" t="s">
        <v>32</v>
      </c>
      <c r="C13" s="145" t="s">
        <v>44</v>
      </c>
      <c r="D13" s="150" t="s">
        <v>45</v>
      </c>
      <c r="E13" s="150" t="s">
        <v>35</v>
      </c>
      <c r="F13" s="128">
        <v>3</v>
      </c>
      <c r="G13" s="129" t="s">
        <v>36</v>
      </c>
      <c r="H13" s="136" t="s">
        <v>50</v>
      </c>
      <c r="I13" s="116" t="s">
        <v>51</v>
      </c>
      <c r="J13" s="115" t="s">
        <v>52</v>
      </c>
      <c r="K13" s="116" t="s">
        <v>40</v>
      </c>
      <c r="L13" s="494" t="s">
        <v>41</v>
      </c>
      <c r="M13" s="155" t="s">
        <v>42</v>
      </c>
      <c r="N13" s="156"/>
      <c r="O13" s="137"/>
      <c r="P13" s="137"/>
      <c r="Q13" s="137"/>
      <c r="R13" s="130"/>
      <c r="S13" s="208"/>
    </row>
    <row r="14" spans="1:19" ht="373.5" customHeight="1" x14ac:dyDescent="0.4">
      <c r="A14" s="99"/>
      <c r="B14" s="144" t="s">
        <v>32</v>
      </c>
      <c r="C14" s="142" t="s">
        <v>53</v>
      </c>
      <c r="D14" s="147" t="s">
        <v>54</v>
      </c>
      <c r="E14" s="147" t="s">
        <v>55</v>
      </c>
      <c r="F14" s="131">
        <v>4</v>
      </c>
      <c r="G14" s="129" t="s">
        <v>36</v>
      </c>
      <c r="H14" s="141" t="s">
        <v>56</v>
      </c>
      <c r="I14" s="116" t="s">
        <v>57</v>
      </c>
      <c r="J14" s="115" t="s">
        <v>58</v>
      </c>
      <c r="K14" s="116" t="s">
        <v>59</v>
      </c>
      <c r="L14" s="494" t="s">
        <v>60</v>
      </c>
      <c r="M14" s="155" t="s">
        <v>42</v>
      </c>
      <c r="N14" s="156"/>
      <c r="O14" s="137"/>
      <c r="P14" s="137"/>
      <c r="Q14" s="137"/>
      <c r="R14" s="130"/>
      <c r="S14" s="208" t="s">
        <v>61</v>
      </c>
    </row>
    <row r="15" spans="1:19" ht="135" x14ac:dyDescent="0.4">
      <c r="A15" s="99"/>
      <c r="B15" s="144" t="s">
        <v>32</v>
      </c>
      <c r="C15" s="144" t="s">
        <v>62</v>
      </c>
      <c r="D15" s="149" t="s">
        <v>63</v>
      </c>
      <c r="E15" s="149" t="s">
        <v>55</v>
      </c>
      <c r="F15" s="128">
        <v>5</v>
      </c>
      <c r="G15" s="132" t="s">
        <v>46</v>
      </c>
      <c r="H15" s="136"/>
      <c r="I15" s="116" t="s">
        <v>64</v>
      </c>
      <c r="J15" s="115" t="s">
        <v>65</v>
      </c>
      <c r="K15" s="116" t="s">
        <v>59</v>
      </c>
      <c r="L15" s="494" t="s">
        <v>60</v>
      </c>
      <c r="M15" s="155" t="s">
        <v>42</v>
      </c>
      <c r="N15" s="156"/>
      <c r="O15" s="137"/>
      <c r="P15" s="137"/>
      <c r="Q15" s="137"/>
      <c r="R15" s="130"/>
      <c r="S15" s="208"/>
    </row>
    <row r="16" spans="1:19" ht="135" x14ac:dyDescent="0.4">
      <c r="A16" s="99"/>
      <c r="B16" s="144" t="s">
        <v>32</v>
      </c>
      <c r="C16" s="144" t="s">
        <v>62</v>
      </c>
      <c r="D16" s="149" t="s">
        <v>63</v>
      </c>
      <c r="E16" s="149" t="s">
        <v>55</v>
      </c>
      <c r="F16" s="131">
        <v>6</v>
      </c>
      <c r="G16" s="132" t="s">
        <v>46</v>
      </c>
      <c r="H16" s="136" t="s">
        <v>66</v>
      </c>
      <c r="I16" s="116" t="s">
        <v>67</v>
      </c>
      <c r="J16" s="115" t="s">
        <v>68</v>
      </c>
      <c r="K16" s="116" t="s">
        <v>59</v>
      </c>
      <c r="L16" s="494" t="s">
        <v>69</v>
      </c>
      <c r="M16" s="155" t="s">
        <v>42</v>
      </c>
      <c r="N16" s="156"/>
      <c r="O16" s="137"/>
      <c r="P16" s="137"/>
      <c r="Q16" s="137"/>
      <c r="R16" s="130"/>
      <c r="S16" s="208"/>
    </row>
    <row r="17" spans="1:19" ht="242.25" customHeight="1" x14ac:dyDescent="0.4">
      <c r="A17" s="99"/>
      <c r="B17" s="144" t="s">
        <v>32</v>
      </c>
      <c r="C17" s="144" t="s">
        <v>62</v>
      </c>
      <c r="D17" s="149" t="s">
        <v>63</v>
      </c>
      <c r="E17" s="149" t="s">
        <v>55</v>
      </c>
      <c r="F17" s="128">
        <v>7</v>
      </c>
      <c r="G17" s="132" t="s">
        <v>46</v>
      </c>
      <c r="H17" s="136" t="s">
        <v>70</v>
      </c>
      <c r="I17" s="116" t="s">
        <v>71</v>
      </c>
      <c r="J17" s="115" t="s">
        <v>72</v>
      </c>
      <c r="K17" s="116" t="s">
        <v>59</v>
      </c>
      <c r="L17" s="494" t="s">
        <v>73</v>
      </c>
      <c r="M17" s="155" t="s">
        <v>42</v>
      </c>
      <c r="N17" s="156"/>
      <c r="O17" s="137"/>
      <c r="P17" s="137"/>
      <c r="Q17" s="137"/>
      <c r="R17" s="130"/>
      <c r="S17" s="208"/>
    </row>
    <row r="18" spans="1:19" ht="328.5" customHeight="1" x14ac:dyDescent="0.4">
      <c r="A18" s="99"/>
      <c r="B18" s="144" t="s">
        <v>32</v>
      </c>
      <c r="C18" s="145" t="s">
        <v>62</v>
      </c>
      <c r="D18" s="150" t="s">
        <v>63</v>
      </c>
      <c r="E18" s="150" t="s">
        <v>55</v>
      </c>
      <c r="F18" s="131">
        <v>8</v>
      </c>
      <c r="G18" s="129" t="s">
        <v>36</v>
      </c>
      <c r="H18" s="136" t="s">
        <v>74</v>
      </c>
      <c r="I18" s="116" t="s">
        <v>75</v>
      </c>
      <c r="J18" s="115" t="s">
        <v>76</v>
      </c>
      <c r="K18" s="116" t="s">
        <v>59</v>
      </c>
      <c r="L18" s="494" t="s">
        <v>77</v>
      </c>
      <c r="M18" s="155" t="s">
        <v>42</v>
      </c>
      <c r="N18" s="156"/>
      <c r="O18" s="137"/>
      <c r="P18" s="137"/>
      <c r="Q18" s="137"/>
      <c r="R18" s="130"/>
      <c r="S18" s="208"/>
    </row>
    <row r="19" spans="1:19" ht="247.5" x14ac:dyDescent="0.4">
      <c r="A19" s="99"/>
      <c r="B19" s="144" t="s">
        <v>32</v>
      </c>
      <c r="C19" s="142" t="s">
        <v>78</v>
      </c>
      <c r="D19" s="147" t="s">
        <v>79</v>
      </c>
      <c r="E19" s="147" t="s">
        <v>80</v>
      </c>
      <c r="F19" s="128">
        <v>9</v>
      </c>
      <c r="G19" s="129" t="s">
        <v>36</v>
      </c>
      <c r="H19" s="136" t="s">
        <v>81</v>
      </c>
      <c r="I19" s="116" t="s">
        <v>82</v>
      </c>
      <c r="J19" s="115" t="s">
        <v>83</v>
      </c>
      <c r="K19" s="116" t="s">
        <v>84</v>
      </c>
      <c r="L19" s="494" t="s">
        <v>85</v>
      </c>
      <c r="M19" s="155" t="s">
        <v>42</v>
      </c>
      <c r="N19" s="156"/>
      <c r="O19" s="137"/>
      <c r="P19" s="137"/>
      <c r="Q19" s="137"/>
      <c r="R19" s="130"/>
      <c r="S19" s="208" t="s">
        <v>86</v>
      </c>
    </row>
    <row r="20" spans="1:19" ht="408" customHeight="1" x14ac:dyDescent="0.4">
      <c r="A20" s="99"/>
      <c r="B20" s="144" t="s">
        <v>32</v>
      </c>
      <c r="C20" s="144" t="s">
        <v>87</v>
      </c>
      <c r="D20" s="149" t="s">
        <v>79</v>
      </c>
      <c r="E20" s="149" t="s">
        <v>80</v>
      </c>
      <c r="F20" s="131">
        <v>10</v>
      </c>
      <c r="G20" s="132" t="s">
        <v>46</v>
      </c>
      <c r="H20" s="136" t="s">
        <v>88</v>
      </c>
      <c r="I20" s="116" t="s">
        <v>89</v>
      </c>
      <c r="J20" s="115" t="s">
        <v>90</v>
      </c>
      <c r="K20" s="116" t="s">
        <v>84</v>
      </c>
      <c r="L20" s="494" t="s">
        <v>69</v>
      </c>
      <c r="M20" s="155" t="s">
        <v>42</v>
      </c>
      <c r="N20" s="156"/>
      <c r="O20" s="137"/>
      <c r="P20" s="137"/>
      <c r="Q20" s="137"/>
      <c r="R20" s="130"/>
      <c r="S20" s="208"/>
    </row>
    <row r="21" spans="1:19" ht="162" customHeight="1" x14ac:dyDescent="0.4">
      <c r="A21" s="99"/>
      <c r="B21" s="144" t="s">
        <v>32</v>
      </c>
      <c r="C21" s="144" t="s">
        <v>87</v>
      </c>
      <c r="D21" s="149" t="s">
        <v>79</v>
      </c>
      <c r="E21" s="149" t="s">
        <v>80</v>
      </c>
      <c r="F21" s="128">
        <v>11</v>
      </c>
      <c r="G21" s="129" t="s">
        <v>36</v>
      </c>
      <c r="H21" s="141" t="s">
        <v>91</v>
      </c>
      <c r="I21" s="116" t="s">
        <v>92</v>
      </c>
      <c r="J21" s="115" t="s">
        <v>93</v>
      </c>
      <c r="K21" s="116" t="s">
        <v>84</v>
      </c>
      <c r="L21" s="494" t="s">
        <v>85</v>
      </c>
      <c r="M21" s="155" t="s">
        <v>42</v>
      </c>
      <c r="N21" s="156"/>
      <c r="O21" s="137"/>
      <c r="P21" s="137"/>
      <c r="Q21" s="137"/>
      <c r="R21" s="130"/>
      <c r="S21" s="208"/>
    </row>
    <row r="22" spans="1:19" ht="120.75" customHeight="1" x14ac:dyDescent="0.4">
      <c r="A22" s="99"/>
      <c r="B22" s="144" t="s">
        <v>32</v>
      </c>
      <c r="C22" s="145" t="s">
        <v>87</v>
      </c>
      <c r="D22" s="150" t="s">
        <v>79</v>
      </c>
      <c r="E22" s="150" t="s">
        <v>80</v>
      </c>
      <c r="F22" s="131">
        <v>12</v>
      </c>
      <c r="G22" s="132" t="s">
        <v>46</v>
      </c>
      <c r="H22" s="151" t="s">
        <v>91</v>
      </c>
      <c r="I22" s="116" t="s">
        <v>94</v>
      </c>
      <c r="J22" s="115" t="s">
        <v>95</v>
      </c>
      <c r="K22" s="116" t="s">
        <v>84</v>
      </c>
      <c r="L22" s="494" t="s">
        <v>69</v>
      </c>
      <c r="M22" s="155" t="s">
        <v>42</v>
      </c>
      <c r="N22" s="156"/>
      <c r="O22" s="137"/>
      <c r="P22" s="137"/>
      <c r="Q22" s="137"/>
      <c r="R22" s="130"/>
      <c r="S22" s="208"/>
    </row>
    <row r="23" spans="1:19" ht="200.25" customHeight="1" x14ac:dyDescent="0.4">
      <c r="A23" s="99"/>
      <c r="B23" s="144" t="s">
        <v>32</v>
      </c>
      <c r="C23" s="142" t="s">
        <v>96</v>
      </c>
      <c r="D23" s="147" t="s">
        <v>97</v>
      </c>
      <c r="E23" s="147" t="s">
        <v>98</v>
      </c>
      <c r="F23" s="128">
        <v>13</v>
      </c>
      <c r="G23" s="129" t="s">
        <v>36</v>
      </c>
      <c r="H23" s="141" t="s">
        <v>99</v>
      </c>
      <c r="I23" s="116" t="s">
        <v>100</v>
      </c>
      <c r="J23" s="115" t="s">
        <v>101</v>
      </c>
      <c r="K23" s="116" t="s">
        <v>40</v>
      </c>
      <c r="L23" s="494" t="s">
        <v>41</v>
      </c>
      <c r="M23" s="155" t="s">
        <v>42</v>
      </c>
      <c r="N23" s="156"/>
      <c r="O23" s="137"/>
      <c r="P23" s="137"/>
      <c r="Q23" s="137"/>
      <c r="R23" s="130"/>
      <c r="S23" s="208" t="s">
        <v>102</v>
      </c>
    </row>
    <row r="24" spans="1:19" ht="106.5" customHeight="1" x14ac:dyDescent="0.4">
      <c r="A24" s="99"/>
      <c r="B24" s="144" t="s">
        <v>32</v>
      </c>
      <c r="C24" s="144" t="s">
        <v>96</v>
      </c>
      <c r="D24" s="149" t="s">
        <v>97</v>
      </c>
      <c r="E24" s="149" t="s">
        <v>98</v>
      </c>
      <c r="F24" s="131">
        <v>14</v>
      </c>
      <c r="G24" s="132" t="s">
        <v>46</v>
      </c>
      <c r="H24" s="151" t="s">
        <v>99</v>
      </c>
      <c r="I24" s="116" t="s">
        <v>103</v>
      </c>
      <c r="J24" s="115" t="s">
        <v>104</v>
      </c>
      <c r="K24" s="116" t="s">
        <v>40</v>
      </c>
      <c r="L24" s="494" t="s">
        <v>41</v>
      </c>
      <c r="M24" s="155" t="s">
        <v>42</v>
      </c>
      <c r="N24" s="156"/>
      <c r="O24" s="137"/>
      <c r="P24" s="137"/>
      <c r="Q24" s="137"/>
      <c r="R24" s="130"/>
      <c r="S24" s="208"/>
    </row>
    <row r="25" spans="1:19" ht="165" x14ac:dyDescent="0.4">
      <c r="A25" s="99"/>
      <c r="B25" s="144" t="s">
        <v>32</v>
      </c>
      <c r="C25" s="144" t="s">
        <v>96</v>
      </c>
      <c r="D25" s="149" t="s">
        <v>97</v>
      </c>
      <c r="E25" s="149" t="s">
        <v>98</v>
      </c>
      <c r="F25" s="128">
        <v>15</v>
      </c>
      <c r="G25" s="129" t="s">
        <v>36</v>
      </c>
      <c r="H25" s="136" t="s">
        <v>105</v>
      </c>
      <c r="I25" s="116" t="s">
        <v>106</v>
      </c>
      <c r="J25" s="115" t="s">
        <v>107</v>
      </c>
      <c r="K25" s="116" t="s">
        <v>40</v>
      </c>
      <c r="L25" s="494" t="s">
        <v>41</v>
      </c>
      <c r="M25" s="155" t="s">
        <v>42</v>
      </c>
      <c r="N25" s="156"/>
      <c r="O25" s="137"/>
      <c r="P25" s="137"/>
      <c r="Q25" s="137"/>
      <c r="R25" s="130"/>
      <c r="S25" s="208"/>
    </row>
    <row r="26" spans="1:19" ht="184.5" x14ac:dyDescent="0.4">
      <c r="A26" s="99"/>
      <c r="B26" s="144" t="s">
        <v>32</v>
      </c>
      <c r="C26" s="144" t="s">
        <v>96</v>
      </c>
      <c r="D26" s="149" t="s">
        <v>97</v>
      </c>
      <c r="E26" s="149" t="s">
        <v>98</v>
      </c>
      <c r="F26" s="131">
        <v>16</v>
      </c>
      <c r="G26" s="129" t="s">
        <v>36</v>
      </c>
      <c r="H26" s="136" t="s">
        <v>108</v>
      </c>
      <c r="I26" s="116" t="s">
        <v>109</v>
      </c>
      <c r="J26" s="115" t="s">
        <v>110</v>
      </c>
      <c r="K26" s="116" t="s">
        <v>84</v>
      </c>
      <c r="L26" s="494" t="s">
        <v>41</v>
      </c>
      <c r="M26" s="155" t="s">
        <v>42</v>
      </c>
      <c r="N26" s="156"/>
      <c r="O26" s="137"/>
      <c r="P26" s="137"/>
      <c r="Q26" s="137"/>
      <c r="R26" s="130"/>
      <c r="S26" s="208"/>
    </row>
    <row r="27" spans="1:19" ht="363.75" customHeight="1" x14ac:dyDescent="0.4">
      <c r="A27" s="99"/>
      <c r="B27" s="144" t="s">
        <v>32</v>
      </c>
      <c r="C27" s="145" t="s">
        <v>96</v>
      </c>
      <c r="D27" s="150" t="s">
        <v>97</v>
      </c>
      <c r="E27" s="150" t="s">
        <v>98</v>
      </c>
      <c r="F27" s="128">
        <v>17</v>
      </c>
      <c r="G27" s="132" t="s">
        <v>46</v>
      </c>
      <c r="H27" s="136" t="s">
        <v>111</v>
      </c>
      <c r="I27" s="116" t="s">
        <v>112</v>
      </c>
      <c r="J27" s="115" t="s">
        <v>113</v>
      </c>
      <c r="K27" s="116" t="s">
        <v>84</v>
      </c>
      <c r="L27" s="494" t="s">
        <v>41</v>
      </c>
      <c r="M27" s="155" t="s">
        <v>42</v>
      </c>
      <c r="N27" s="156"/>
      <c r="O27" s="137"/>
      <c r="P27" s="137"/>
      <c r="Q27" s="137"/>
      <c r="R27" s="130"/>
      <c r="S27" s="133" t="s">
        <v>114</v>
      </c>
    </row>
    <row r="28" spans="1:19" ht="191.25" customHeight="1" x14ac:dyDescent="0.4">
      <c r="A28" s="99"/>
      <c r="B28" s="144" t="s">
        <v>32</v>
      </c>
      <c r="C28" s="142" t="s">
        <v>115</v>
      </c>
      <c r="D28" s="147" t="s">
        <v>116</v>
      </c>
      <c r="E28" s="147" t="s">
        <v>117</v>
      </c>
      <c r="F28" s="131">
        <v>18</v>
      </c>
      <c r="G28" s="129" t="s">
        <v>36</v>
      </c>
      <c r="H28" s="136" t="s">
        <v>118</v>
      </c>
      <c r="I28" s="116" t="s">
        <v>119</v>
      </c>
      <c r="J28" s="115" t="s">
        <v>120</v>
      </c>
      <c r="K28" s="116" t="s">
        <v>121</v>
      </c>
      <c r="L28" s="494" t="s">
        <v>41</v>
      </c>
      <c r="M28" s="155" t="s">
        <v>42</v>
      </c>
      <c r="N28" s="156"/>
      <c r="O28" s="137"/>
      <c r="P28" s="137"/>
      <c r="Q28" s="137"/>
      <c r="R28" s="130"/>
      <c r="S28" s="208" t="s">
        <v>122</v>
      </c>
    </row>
    <row r="29" spans="1:19" ht="249.75" customHeight="1" x14ac:dyDescent="0.4">
      <c r="A29" s="99"/>
      <c r="B29" s="144" t="s">
        <v>32</v>
      </c>
      <c r="C29" s="144" t="s">
        <v>123</v>
      </c>
      <c r="D29" s="149" t="s">
        <v>116</v>
      </c>
      <c r="E29" s="149" t="s">
        <v>117</v>
      </c>
      <c r="F29" s="128">
        <v>19</v>
      </c>
      <c r="G29" s="129" t="s">
        <v>36</v>
      </c>
      <c r="H29" s="136" t="s">
        <v>124</v>
      </c>
      <c r="I29" s="116" t="s">
        <v>125</v>
      </c>
      <c r="J29" s="115" t="s">
        <v>126</v>
      </c>
      <c r="K29" s="116" t="s">
        <v>121</v>
      </c>
      <c r="L29" s="494" t="s">
        <v>41</v>
      </c>
      <c r="M29" s="155" t="s">
        <v>42</v>
      </c>
      <c r="N29" s="156"/>
      <c r="O29" s="137"/>
      <c r="P29" s="137"/>
      <c r="Q29" s="137"/>
      <c r="R29" s="130"/>
      <c r="S29" s="208"/>
    </row>
    <row r="30" spans="1:19" ht="96.75" customHeight="1" x14ac:dyDescent="0.4">
      <c r="A30" s="99"/>
      <c r="B30" s="144" t="s">
        <v>32</v>
      </c>
      <c r="C30" s="145" t="s">
        <v>123</v>
      </c>
      <c r="D30" s="150" t="s">
        <v>116</v>
      </c>
      <c r="E30" s="150" t="s">
        <v>117</v>
      </c>
      <c r="F30" s="131">
        <v>20</v>
      </c>
      <c r="G30" s="129" t="s">
        <v>36</v>
      </c>
      <c r="H30" s="136" t="s">
        <v>127</v>
      </c>
      <c r="I30" s="116" t="s">
        <v>128</v>
      </c>
      <c r="J30" s="115" t="s">
        <v>129</v>
      </c>
      <c r="K30" s="116" t="s">
        <v>121</v>
      </c>
      <c r="L30" s="494" t="s">
        <v>41</v>
      </c>
      <c r="M30" s="155" t="s">
        <v>42</v>
      </c>
      <c r="N30" s="156"/>
      <c r="O30" s="137"/>
      <c r="P30" s="137"/>
      <c r="Q30" s="137"/>
      <c r="R30" s="130"/>
      <c r="S30" s="208"/>
    </row>
    <row r="31" spans="1:19" ht="183" x14ac:dyDescent="0.4">
      <c r="A31" s="99"/>
      <c r="B31" s="144" t="s">
        <v>32</v>
      </c>
      <c r="C31" s="142" t="s">
        <v>130</v>
      </c>
      <c r="D31" s="147" t="s">
        <v>131</v>
      </c>
      <c r="E31" s="147" t="s">
        <v>132</v>
      </c>
      <c r="F31" s="128">
        <v>21</v>
      </c>
      <c r="G31" s="132" t="s">
        <v>133</v>
      </c>
      <c r="H31" s="136" t="s">
        <v>134</v>
      </c>
      <c r="I31" s="116" t="s">
        <v>135</v>
      </c>
      <c r="J31" s="115" t="s">
        <v>136</v>
      </c>
      <c r="K31" s="116" t="s">
        <v>121</v>
      </c>
      <c r="L31" s="494" t="s">
        <v>137</v>
      </c>
      <c r="M31" s="155" t="s">
        <v>42</v>
      </c>
      <c r="N31" s="156"/>
      <c r="O31" s="137"/>
      <c r="P31" s="137"/>
      <c r="Q31" s="137"/>
      <c r="R31" s="130"/>
      <c r="S31" s="208" t="s">
        <v>138</v>
      </c>
    </row>
    <row r="32" spans="1:19" ht="105" x14ac:dyDescent="0.4">
      <c r="A32" s="99"/>
      <c r="B32" s="144" t="s">
        <v>32</v>
      </c>
      <c r="C32" s="144" t="s">
        <v>139</v>
      </c>
      <c r="D32" s="149" t="s">
        <v>131</v>
      </c>
      <c r="E32" s="150" t="s">
        <v>132</v>
      </c>
      <c r="F32" s="131">
        <v>22</v>
      </c>
      <c r="G32" s="132" t="s">
        <v>133</v>
      </c>
      <c r="H32" s="136" t="s">
        <v>140</v>
      </c>
      <c r="I32" s="116" t="s">
        <v>141</v>
      </c>
      <c r="J32" s="115" t="s">
        <v>142</v>
      </c>
      <c r="K32" s="116" t="s">
        <v>121</v>
      </c>
      <c r="L32" s="494" t="s">
        <v>137</v>
      </c>
      <c r="M32" s="155" t="s">
        <v>42</v>
      </c>
      <c r="N32" s="156"/>
      <c r="O32" s="137"/>
      <c r="P32" s="137"/>
      <c r="Q32" s="137"/>
      <c r="R32" s="130"/>
      <c r="S32" s="208"/>
    </row>
    <row r="33" spans="1:19" ht="293.25" customHeight="1" x14ac:dyDescent="0.4">
      <c r="A33" s="99"/>
      <c r="B33" s="144" t="s">
        <v>32</v>
      </c>
      <c r="C33" s="144" t="s">
        <v>139</v>
      </c>
      <c r="D33" s="149" t="s">
        <v>131</v>
      </c>
      <c r="E33" s="147" t="s">
        <v>143</v>
      </c>
      <c r="F33" s="128">
        <v>23</v>
      </c>
      <c r="G33" s="132" t="s">
        <v>46</v>
      </c>
      <c r="H33" s="136" t="s">
        <v>144</v>
      </c>
      <c r="I33" s="116" t="s">
        <v>145</v>
      </c>
      <c r="J33" s="115" t="s">
        <v>146</v>
      </c>
      <c r="K33" s="116" t="s">
        <v>121</v>
      </c>
      <c r="L33" s="494" t="s">
        <v>41</v>
      </c>
      <c r="M33" s="155" t="s">
        <v>42</v>
      </c>
      <c r="N33" s="156"/>
      <c r="O33" s="137"/>
      <c r="P33" s="137"/>
      <c r="Q33" s="137"/>
      <c r="R33" s="130"/>
      <c r="S33" s="208"/>
    </row>
    <row r="34" spans="1:19" ht="317.25" customHeight="1" x14ac:dyDescent="0.4">
      <c r="A34" s="99"/>
      <c r="B34" s="144" t="s">
        <v>32</v>
      </c>
      <c r="C34" s="144" t="s">
        <v>139</v>
      </c>
      <c r="D34" s="149" t="s">
        <v>131</v>
      </c>
      <c r="E34" s="149" t="s">
        <v>143</v>
      </c>
      <c r="F34" s="131">
        <v>24</v>
      </c>
      <c r="G34" s="129" t="s">
        <v>36</v>
      </c>
      <c r="H34" s="136" t="s">
        <v>147</v>
      </c>
      <c r="I34" s="116" t="s">
        <v>148</v>
      </c>
      <c r="J34" s="115" t="s">
        <v>149</v>
      </c>
      <c r="K34" s="116" t="s">
        <v>121</v>
      </c>
      <c r="L34" s="494" t="s">
        <v>41</v>
      </c>
      <c r="M34" s="155" t="s">
        <v>42</v>
      </c>
      <c r="N34" s="156"/>
      <c r="O34" s="137"/>
      <c r="P34" s="137"/>
      <c r="Q34" s="137"/>
      <c r="R34" s="130"/>
      <c r="S34" s="208"/>
    </row>
    <row r="35" spans="1:19" ht="90" x14ac:dyDescent="0.4">
      <c r="A35" s="99"/>
      <c r="B35" s="144" t="s">
        <v>32</v>
      </c>
      <c r="C35" s="144" t="s">
        <v>139</v>
      </c>
      <c r="D35" s="149" t="s">
        <v>131</v>
      </c>
      <c r="E35" s="149" t="s">
        <v>143</v>
      </c>
      <c r="F35" s="128">
        <v>25</v>
      </c>
      <c r="G35" s="132" t="s">
        <v>133</v>
      </c>
      <c r="H35" s="136" t="s">
        <v>150</v>
      </c>
      <c r="I35" s="116" t="s">
        <v>151</v>
      </c>
      <c r="J35" s="115" t="s">
        <v>152</v>
      </c>
      <c r="K35" s="116" t="s">
        <v>121</v>
      </c>
      <c r="L35" s="494" t="s">
        <v>41</v>
      </c>
      <c r="M35" s="155" t="s">
        <v>42</v>
      </c>
      <c r="N35" s="156"/>
      <c r="O35" s="137"/>
      <c r="P35" s="137"/>
      <c r="Q35" s="137"/>
      <c r="R35" s="130"/>
      <c r="S35" s="208"/>
    </row>
    <row r="36" spans="1:19" ht="91.5" x14ac:dyDescent="0.4">
      <c r="A36" s="99"/>
      <c r="B36" s="144" t="s">
        <v>32</v>
      </c>
      <c r="C36" s="144" t="s">
        <v>139</v>
      </c>
      <c r="D36" s="149" t="s">
        <v>131</v>
      </c>
      <c r="E36" s="149" t="s">
        <v>143</v>
      </c>
      <c r="F36" s="131">
        <v>26</v>
      </c>
      <c r="G36" s="129" t="s">
        <v>36</v>
      </c>
      <c r="H36" s="136" t="s">
        <v>153</v>
      </c>
      <c r="I36" s="116" t="s">
        <v>154</v>
      </c>
      <c r="J36" s="115" t="s">
        <v>155</v>
      </c>
      <c r="K36" s="116" t="s">
        <v>121</v>
      </c>
      <c r="L36" s="494" t="s">
        <v>77</v>
      </c>
      <c r="M36" s="155" t="s">
        <v>42</v>
      </c>
      <c r="N36" s="156"/>
      <c r="O36" s="137"/>
      <c r="P36" s="137"/>
      <c r="Q36" s="137"/>
      <c r="R36" s="130"/>
      <c r="S36" s="208"/>
    </row>
    <row r="37" spans="1:19" ht="91.5" x14ac:dyDescent="0.4">
      <c r="A37" s="99"/>
      <c r="B37" s="144" t="s">
        <v>32</v>
      </c>
      <c r="C37" s="145" t="s">
        <v>139</v>
      </c>
      <c r="D37" s="150" t="s">
        <v>131</v>
      </c>
      <c r="E37" s="150" t="s">
        <v>143</v>
      </c>
      <c r="F37" s="128">
        <v>27</v>
      </c>
      <c r="G37" s="132" t="s">
        <v>46</v>
      </c>
      <c r="H37" s="136" t="s">
        <v>156</v>
      </c>
      <c r="I37" s="116" t="s">
        <v>157</v>
      </c>
      <c r="J37" s="115" t="s">
        <v>152</v>
      </c>
      <c r="K37" s="116" t="s">
        <v>121</v>
      </c>
      <c r="L37" s="494" t="s">
        <v>77</v>
      </c>
      <c r="M37" s="155" t="s">
        <v>42</v>
      </c>
      <c r="N37" s="156"/>
      <c r="O37" s="137"/>
      <c r="P37" s="137"/>
      <c r="Q37" s="137"/>
      <c r="R37" s="130"/>
      <c r="S37" s="208"/>
    </row>
    <row r="38" spans="1:19" ht="316.5" x14ac:dyDescent="0.4">
      <c r="A38" s="99"/>
      <c r="B38" s="144" t="s">
        <v>32</v>
      </c>
      <c r="C38" s="142" t="s">
        <v>158</v>
      </c>
      <c r="D38" s="147" t="s">
        <v>159</v>
      </c>
      <c r="E38" s="147" t="s">
        <v>160</v>
      </c>
      <c r="F38" s="131">
        <v>28</v>
      </c>
      <c r="G38" s="129" t="s">
        <v>36</v>
      </c>
      <c r="H38" s="136" t="s">
        <v>161</v>
      </c>
      <c r="I38" s="116" t="s">
        <v>162</v>
      </c>
      <c r="J38" s="115" t="s">
        <v>163</v>
      </c>
      <c r="K38" s="116" t="s">
        <v>164</v>
      </c>
      <c r="L38" s="494" t="s">
        <v>165</v>
      </c>
      <c r="M38" s="155" t="s">
        <v>42</v>
      </c>
      <c r="N38" s="156"/>
      <c r="O38" s="137"/>
      <c r="P38" s="137"/>
      <c r="Q38" s="137"/>
      <c r="R38" s="130"/>
      <c r="S38" s="208" t="s">
        <v>166</v>
      </c>
    </row>
    <row r="39" spans="1:19" ht="250.5" x14ac:dyDescent="0.4">
      <c r="A39" s="99"/>
      <c r="B39" s="144" t="s">
        <v>32</v>
      </c>
      <c r="C39" s="144" t="s">
        <v>167</v>
      </c>
      <c r="D39" s="149" t="s">
        <v>159</v>
      </c>
      <c r="E39" s="149" t="s">
        <v>160</v>
      </c>
      <c r="F39" s="128">
        <v>29</v>
      </c>
      <c r="G39" s="129" t="s">
        <v>36</v>
      </c>
      <c r="H39" s="136" t="s">
        <v>168</v>
      </c>
      <c r="I39" s="116" t="s">
        <v>169</v>
      </c>
      <c r="J39" s="115" t="s">
        <v>170</v>
      </c>
      <c r="K39" s="116" t="s">
        <v>164</v>
      </c>
      <c r="L39" s="494" t="s">
        <v>165</v>
      </c>
      <c r="M39" s="155" t="s">
        <v>42</v>
      </c>
      <c r="N39" s="156"/>
      <c r="O39" s="137"/>
      <c r="P39" s="137"/>
      <c r="Q39" s="137"/>
      <c r="R39" s="130"/>
      <c r="S39" s="208"/>
    </row>
    <row r="40" spans="1:19" ht="250.5" x14ac:dyDescent="0.4">
      <c r="A40" s="99"/>
      <c r="B40" s="144" t="s">
        <v>32</v>
      </c>
      <c r="C40" s="144" t="s">
        <v>167</v>
      </c>
      <c r="D40" s="149" t="s">
        <v>159</v>
      </c>
      <c r="E40" s="149" t="s">
        <v>160</v>
      </c>
      <c r="F40" s="131">
        <v>30</v>
      </c>
      <c r="G40" s="129" t="s">
        <v>36</v>
      </c>
      <c r="H40" s="136" t="s">
        <v>171</v>
      </c>
      <c r="I40" s="116" t="s">
        <v>172</v>
      </c>
      <c r="J40" s="115" t="s">
        <v>170</v>
      </c>
      <c r="K40" s="116" t="s">
        <v>164</v>
      </c>
      <c r="L40" s="494" t="s">
        <v>41</v>
      </c>
      <c r="M40" s="155" t="s">
        <v>42</v>
      </c>
      <c r="N40" s="156"/>
      <c r="O40" s="137"/>
      <c r="P40" s="137"/>
      <c r="Q40" s="137"/>
      <c r="R40" s="130"/>
      <c r="S40" s="208"/>
    </row>
    <row r="41" spans="1:19" ht="325.5" customHeight="1" x14ac:dyDescent="0.4">
      <c r="A41" s="99"/>
      <c r="B41" s="144" t="s">
        <v>32</v>
      </c>
      <c r="C41" s="144" t="s">
        <v>167</v>
      </c>
      <c r="D41" s="149" t="s">
        <v>159</v>
      </c>
      <c r="E41" s="149" t="s">
        <v>160</v>
      </c>
      <c r="F41" s="128">
        <v>31</v>
      </c>
      <c r="G41" s="132" t="s">
        <v>46</v>
      </c>
      <c r="H41" s="136" t="s">
        <v>173</v>
      </c>
      <c r="I41" s="116" t="s">
        <v>174</v>
      </c>
      <c r="J41" s="115" t="s">
        <v>175</v>
      </c>
      <c r="K41" s="116" t="s">
        <v>164</v>
      </c>
      <c r="L41" s="494" t="s">
        <v>77</v>
      </c>
      <c r="M41" s="155" t="s">
        <v>42</v>
      </c>
      <c r="N41" s="156"/>
      <c r="O41" s="137"/>
      <c r="P41" s="137"/>
      <c r="Q41" s="137"/>
      <c r="R41" s="130"/>
      <c r="S41" s="208"/>
    </row>
    <row r="42" spans="1:19" ht="187.5" x14ac:dyDescent="0.4">
      <c r="A42" s="99"/>
      <c r="B42" s="144" t="s">
        <v>32</v>
      </c>
      <c r="C42" s="144" t="s">
        <v>167</v>
      </c>
      <c r="D42" s="149" t="s">
        <v>159</v>
      </c>
      <c r="E42" s="149" t="s">
        <v>160</v>
      </c>
      <c r="F42" s="131">
        <v>32</v>
      </c>
      <c r="G42" s="132" t="s">
        <v>46</v>
      </c>
      <c r="H42" s="136" t="s">
        <v>176</v>
      </c>
      <c r="I42" s="116" t="s">
        <v>177</v>
      </c>
      <c r="J42" s="115" t="s">
        <v>178</v>
      </c>
      <c r="K42" s="116" t="s">
        <v>164</v>
      </c>
      <c r="L42" s="494" t="s">
        <v>165</v>
      </c>
      <c r="M42" s="155" t="s">
        <v>42</v>
      </c>
      <c r="N42" s="156"/>
      <c r="O42" s="137"/>
      <c r="P42" s="137"/>
      <c r="Q42" s="137"/>
      <c r="R42" s="130"/>
      <c r="S42" s="208"/>
    </row>
    <row r="43" spans="1:19" ht="247.5" customHeight="1" x14ac:dyDescent="0.4">
      <c r="A43" s="99"/>
      <c r="B43" s="144" t="s">
        <v>32</v>
      </c>
      <c r="C43" s="144" t="s">
        <v>167</v>
      </c>
      <c r="D43" s="149" t="s">
        <v>159</v>
      </c>
      <c r="E43" s="149" t="s">
        <v>160</v>
      </c>
      <c r="F43" s="128">
        <v>33</v>
      </c>
      <c r="G43" s="132" t="s">
        <v>46</v>
      </c>
      <c r="H43" s="136" t="s">
        <v>179</v>
      </c>
      <c r="I43" s="116" t="s">
        <v>180</v>
      </c>
      <c r="J43" s="115" t="s">
        <v>181</v>
      </c>
      <c r="K43" s="116" t="s">
        <v>164</v>
      </c>
      <c r="L43" s="494" t="s">
        <v>41</v>
      </c>
      <c r="M43" s="155" t="s">
        <v>42</v>
      </c>
      <c r="N43" s="156"/>
      <c r="O43" s="137"/>
      <c r="P43" s="137"/>
      <c r="Q43" s="137"/>
      <c r="R43" s="130"/>
      <c r="S43" s="208"/>
    </row>
    <row r="44" spans="1:19" ht="295.5" x14ac:dyDescent="0.4">
      <c r="A44" s="99"/>
      <c r="B44" s="144" t="s">
        <v>32</v>
      </c>
      <c r="C44" s="144" t="s">
        <v>167</v>
      </c>
      <c r="D44" s="149" t="s">
        <v>159</v>
      </c>
      <c r="E44" s="149" t="s">
        <v>160</v>
      </c>
      <c r="F44" s="131">
        <v>34</v>
      </c>
      <c r="G44" s="132" t="s">
        <v>46</v>
      </c>
      <c r="H44" s="136" t="s">
        <v>182</v>
      </c>
      <c r="I44" s="116" t="s">
        <v>183</v>
      </c>
      <c r="J44" s="115" t="s">
        <v>184</v>
      </c>
      <c r="K44" s="116" t="s">
        <v>164</v>
      </c>
      <c r="L44" s="494" t="s">
        <v>41</v>
      </c>
      <c r="M44" s="155" t="s">
        <v>42</v>
      </c>
      <c r="N44" s="156"/>
      <c r="O44" s="137"/>
      <c r="P44" s="137"/>
      <c r="Q44" s="137"/>
      <c r="R44" s="130"/>
      <c r="S44" s="208"/>
    </row>
    <row r="45" spans="1:19" ht="187.5" customHeight="1" x14ac:dyDescent="0.4">
      <c r="A45" s="99"/>
      <c r="B45" s="144" t="s">
        <v>32</v>
      </c>
      <c r="C45" s="144" t="s">
        <v>167</v>
      </c>
      <c r="D45" s="149" t="s">
        <v>159</v>
      </c>
      <c r="E45" s="149" t="s">
        <v>160</v>
      </c>
      <c r="F45" s="128">
        <v>35</v>
      </c>
      <c r="G45" s="132" t="s">
        <v>46</v>
      </c>
      <c r="H45" s="136" t="s">
        <v>185</v>
      </c>
      <c r="I45" s="116" t="s">
        <v>186</v>
      </c>
      <c r="J45" s="115" t="s">
        <v>187</v>
      </c>
      <c r="K45" s="116" t="s">
        <v>164</v>
      </c>
      <c r="L45" s="494" t="s">
        <v>41</v>
      </c>
      <c r="M45" s="155" t="s">
        <v>42</v>
      </c>
      <c r="N45" s="156"/>
      <c r="O45" s="137"/>
      <c r="P45" s="137"/>
      <c r="Q45" s="137"/>
      <c r="R45" s="130"/>
      <c r="S45" s="208"/>
    </row>
    <row r="46" spans="1:19" ht="186" customHeight="1" x14ac:dyDescent="0.4">
      <c r="A46" s="99"/>
      <c r="B46" s="144" t="s">
        <v>32</v>
      </c>
      <c r="C46" s="144" t="s">
        <v>167</v>
      </c>
      <c r="D46" s="149" t="s">
        <v>159</v>
      </c>
      <c r="E46" s="149" t="s">
        <v>160</v>
      </c>
      <c r="F46" s="131">
        <v>36</v>
      </c>
      <c r="G46" s="132" t="s">
        <v>46</v>
      </c>
      <c r="H46" s="136" t="s">
        <v>188</v>
      </c>
      <c r="I46" s="116" t="s">
        <v>189</v>
      </c>
      <c r="J46" s="115" t="s">
        <v>190</v>
      </c>
      <c r="K46" s="116" t="s">
        <v>164</v>
      </c>
      <c r="L46" s="494" t="s">
        <v>191</v>
      </c>
      <c r="M46" s="155" t="s">
        <v>42</v>
      </c>
      <c r="N46" s="156"/>
      <c r="O46" s="137"/>
      <c r="P46" s="137"/>
      <c r="Q46" s="137"/>
      <c r="R46" s="130"/>
      <c r="S46" s="208"/>
    </row>
    <row r="47" spans="1:19" ht="180" x14ac:dyDescent="0.4">
      <c r="A47" s="99"/>
      <c r="B47" s="144" t="s">
        <v>32</v>
      </c>
      <c r="C47" s="144" t="s">
        <v>167</v>
      </c>
      <c r="D47" s="150" t="s">
        <v>159</v>
      </c>
      <c r="E47" s="150" t="s">
        <v>160</v>
      </c>
      <c r="F47" s="128">
        <v>37</v>
      </c>
      <c r="G47" s="132" t="s">
        <v>133</v>
      </c>
      <c r="H47" s="136" t="s">
        <v>192</v>
      </c>
      <c r="I47" s="116" t="s">
        <v>193</v>
      </c>
      <c r="J47" s="115" t="s">
        <v>194</v>
      </c>
      <c r="K47" s="116" t="s">
        <v>164</v>
      </c>
      <c r="L47" s="494" t="s">
        <v>195</v>
      </c>
      <c r="M47" s="155" t="s">
        <v>42</v>
      </c>
      <c r="N47" s="156"/>
      <c r="O47" s="137"/>
      <c r="P47" s="137"/>
      <c r="Q47" s="137"/>
      <c r="R47" s="130"/>
      <c r="S47" s="208"/>
    </row>
    <row r="48" spans="1:19" ht="320.25" customHeight="1" x14ac:dyDescent="0.4">
      <c r="A48" s="99"/>
      <c r="B48" s="144" t="s">
        <v>32</v>
      </c>
      <c r="C48" s="144" t="s">
        <v>167</v>
      </c>
      <c r="D48" s="148" t="s">
        <v>196</v>
      </c>
      <c r="E48" s="147" t="s">
        <v>197</v>
      </c>
      <c r="F48" s="131">
        <v>38</v>
      </c>
      <c r="G48" s="129" t="s">
        <v>36</v>
      </c>
      <c r="H48" s="136" t="s">
        <v>198</v>
      </c>
      <c r="I48" s="116" t="s">
        <v>199</v>
      </c>
      <c r="J48" s="115" t="s">
        <v>200</v>
      </c>
      <c r="K48" s="116" t="s">
        <v>121</v>
      </c>
      <c r="L48" s="494" t="s">
        <v>41</v>
      </c>
      <c r="M48" s="155" t="s">
        <v>42</v>
      </c>
      <c r="N48" s="156"/>
      <c r="O48" s="137"/>
      <c r="P48" s="137"/>
      <c r="Q48" s="137"/>
      <c r="R48" s="130"/>
      <c r="S48" s="208" t="s">
        <v>201</v>
      </c>
    </row>
    <row r="49" spans="1:19" ht="205.5" x14ac:dyDescent="0.4">
      <c r="A49" s="99"/>
      <c r="B49" s="144" t="s">
        <v>32</v>
      </c>
      <c r="C49" s="144" t="s">
        <v>167</v>
      </c>
      <c r="D49" s="149" t="s">
        <v>196</v>
      </c>
      <c r="E49" s="149" t="s">
        <v>197</v>
      </c>
      <c r="F49" s="128">
        <v>39</v>
      </c>
      <c r="G49" s="132" t="s">
        <v>133</v>
      </c>
      <c r="H49" s="136" t="s">
        <v>202</v>
      </c>
      <c r="I49" s="116" t="s">
        <v>203</v>
      </c>
      <c r="J49" s="115" t="s">
        <v>204</v>
      </c>
      <c r="K49" s="116" t="s">
        <v>121</v>
      </c>
      <c r="L49" s="494" t="s">
        <v>41</v>
      </c>
      <c r="M49" s="155" t="s">
        <v>42</v>
      </c>
      <c r="N49" s="156"/>
      <c r="O49" s="137"/>
      <c r="P49" s="137"/>
      <c r="Q49" s="137"/>
      <c r="R49" s="130"/>
      <c r="S49" s="208"/>
    </row>
    <row r="50" spans="1:19" ht="180" x14ac:dyDescent="0.4">
      <c r="A50" s="99"/>
      <c r="B50" s="145" t="s">
        <v>32</v>
      </c>
      <c r="C50" s="145" t="s">
        <v>167</v>
      </c>
      <c r="D50" s="150" t="s">
        <v>196</v>
      </c>
      <c r="E50" s="150" t="s">
        <v>197</v>
      </c>
      <c r="F50" s="131">
        <v>40</v>
      </c>
      <c r="G50" s="129" t="s">
        <v>36</v>
      </c>
      <c r="H50" s="136" t="s">
        <v>205</v>
      </c>
      <c r="I50" s="116" t="s">
        <v>206</v>
      </c>
      <c r="J50" s="115" t="s">
        <v>207</v>
      </c>
      <c r="K50" s="116" t="s">
        <v>121</v>
      </c>
      <c r="L50" s="494" t="s">
        <v>41</v>
      </c>
      <c r="M50" s="155" t="s">
        <v>42</v>
      </c>
      <c r="N50" s="156"/>
      <c r="O50" s="137"/>
      <c r="P50" s="137"/>
      <c r="Q50" s="137"/>
      <c r="R50" s="130"/>
      <c r="S50" s="208"/>
    </row>
    <row r="51" spans="1:19" ht="142.5" x14ac:dyDescent="0.4">
      <c r="A51" s="99"/>
      <c r="B51" s="142" t="s">
        <v>208</v>
      </c>
      <c r="C51" s="142" t="s">
        <v>209</v>
      </c>
      <c r="D51" s="147" t="s">
        <v>210</v>
      </c>
      <c r="E51" s="147" t="s">
        <v>211</v>
      </c>
      <c r="F51" s="128">
        <v>41</v>
      </c>
      <c r="G51" s="132" t="s">
        <v>133</v>
      </c>
      <c r="H51" s="136" t="s">
        <v>212</v>
      </c>
      <c r="I51" s="116" t="s">
        <v>213</v>
      </c>
      <c r="J51" s="115" t="s">
        <v>214</v>
      </c>
      <c r="K51" s="116" t="s">
        <v>215</v>
      </c>
      <c r="L51" s="494" t="s">
        <v>216</v>
      </c>
      <c r="M51" s="155" t="s">
        <v>42</v>
      </c>
      <c r="N51" s="156"/>
      <c r="O51" s="137"/>
      <c r="P51" s="137"/>
      <c r="Q51" s="137"/>
      <c r="R51" s="130"/>
      <c r="S51" s="208" t="s">
        <v>217</v>
      </c>
    </row>
    <row r="52" spans="1:19" ht="176.25" customHeight="1" x14ac:dyDescent="0.4">
      <c r="A52" s="99"/>
      <c r="B52" s="144" t="s">
        <v>208</v>
      </c>
      <c r="C52" s="144" t="s">
        <v>218</v>
      </c>
      <c r="D52" s="149" t="s">
        <v>210</v>
      </c>
      <c r="E52" s="149" t="s">
        <v>211</v>
      </c>
      <c r="F52" s="131">
        <v>42</v>
      </c>
      <c r="G52" s="132" t="s">
        <v>133</v>
      </c>
      <c r="H52" s="136" t="s">
        <v>219</v>
      </c>
      <c r="I52" s="116" t="s">
        <v>220</v>
      </c>
      <c r="J52" s="115" t="s">
        <v>221</v>
      </c>
      <c r="K52" s="116" t="s">
        <v>215</v>
      </c>
      <c r="L52" s="494" t="s">
        <v>216</v>
      </c>
      <c r="M52" s="155" t="s">
        <v>42</v>
      </c>
      <c r="N52" s="156"/>
      <c r="O52" s="137"/>
      <c r="P52" s="137"/>
      <c r="Q52" s="137"/>
      <c r="R52" s="130"/>
      <c r="S52" s="208"/>
    </row>
    <row r="53" spans="1:19" ht="337.5" customHeight="1" x14ac:dyDescent="0.4">
      <c r="A53" s="99"/>
      <c r="B53" s="144" t="s">
        <v>208</v>
      </c>
      <c r="C53" s="144" t="s">
        <v>218</v>
      </c>
      <c r="D53" s="149" t="s">
        <v>210</v>
      </c>
      <c r="E53" s="149" t="s">
        <v>211</v>
      </c>
      <c r="F53" s="128">
        <v>43</v>
      </c>
      <c r="G53" s="132" t="s">
        <v>133</v>
      </c>
      <c r="H53" s="136" t="s">
        <v>222</v>
      </c>
      <c r="I53" s="116" t="s">
        <v>223</v>
      </c>
      <c r="J53" s="115" t="s">
        <v>224</v>
      </c>
      <c r="K53" s="116" t="s">
        <v>215</v>
      </c>
      <c r="L53" s="494" t="s">
        <v>216</v>
      </c>
      <c r="M53" s="155" t="s">
        <v>42</v>
      </c>
      <c r="N53" s="156"/>
      <c r="O53" s="137"/>
      <c r="P53" s="137"/>
      <c r="Q53" s="137"/>
      <c r="R53" s="130"/>
      <c r="S53" s="208"/>
    </row>
    <row r="54" spans="1:19" ht="126" x14ac:dyDescent="0.4">
      <c r="A54" s="99"/>
      <c r="B54" s="144" t="s">
        <v>208</v>
      </c>
      <c r="C54" s="144" t="s">
        <v>218</v>
      </c>
      <c r="D54" s="149" t="s">
        <v>210</v>
      </c>
      <c r="E54" s="149" t="s">
        <v>211</v>
      </c>
      <c r="F54" s="131">
        <v>44</v>
      </c>
      <c r="G54" s="129" t="s">
        <v>36</v>
      </c>
      <c r="H54" s="136" t="s">
        <v>225</v>
      </c>
      <c r="I54" s="116" t="s">
        <v>226</v>
      </c>
      <c r="J54" s="115" t="s">
        <v>227</v>
      </c>
      <c r="K54" s="116" t="s">
        <v>215</v>
      </c>
      <c r="L54" s="494" t="s">
        <v>69</v>
      </c>
      <c r="M54" s="155" t="s">
        <v>42</v>
      </c>
      <c r="N54" s="156"/>
      <c r="O54" s="137"/>
      <c r="P54" s="137"/>
      <c r="Q54" s="137"/>
      <c r="R54" s="130"/>
      <c r="S54" s="208"/>
    </row>
    <row r="55" spans="1:19" ht="126" x14ac:dyDescent="0.4">
      <c r="A55" s="99"/>
      <c r="B55" s="144" t="s">
        <v>208</v>
      </c>
      <c r="C55" s="144" t="s">
        <v>218</v>
      </c>
      <c r="D55" s="149" t="s">
        <v>210</v>
      </c>
      <c r="E55" s="149" t="s">
        <v>211</v>
      </c>
      <c r="F55" s="128">
        <v>45</v>
      </c>
      <c r="G55" s="132" t="s">
        <v>133</v>
      </c>
      <c r="H55" s="136" t="s">
        <v>228</v>
      </c>
      <c r="I55" s="116" t="s">
        <v>229</v>
      </c>
      <c r="J55" s="115" t="s">
        <v>230</v>
      </c>
      <c r="K55" s="116" t="s">
        <v>215</v>
      </c>
      <c r="L55" s="494" t="s">
        <v>231</v>
      </c>
      <c r="M55" s="155" t="s">
        <v>42</v>
      </c>
      <c r="N55" s="156"/>
      <c r="O55" s="137"/>
      <c r="P55" s="137"/>
      <c r="Q55" s="137"/>
      <c r="R55" s="130"/>
      <c r="S55" s="208"/>
    </row>
    <row r="56" spans="1:19" ht="126" x14ac:dyDescent="0.4">
      <c r="A56" s="99"/>
      <c r="B56" s="144" t="s">
        <v>208</v>
      </c>
      <c r="C56" s="144" t="s">
        <v>218</v>
      </c>
      <c r="D56" s="149" t="s">
        <v>210</v>
      </c>
      <c r="E56" s="149" t="s">
        <v>211</v>
      </c>
      <c r="F56" s="131">
        <v>46</v>
      </c>
      <c r="G56" s="129" t="s">
        <v>36</v>
      </c>
      <c r="H56" s="136" t="s">
        <v>232</v>
      </c>
      <c r="I56" s="116" t="s">
        <v>233</v>
      </c>
      <c r="J56" s="115" t="s">
        <v>234</v>
      </c>
      <c r="K56" s="116" t="s">
        <v>215</v>
      </c>
      <c r="L56" s="494" t="s">
        <v>216</v>
      </c>
      <c r="M56" s="155" t="s">
        <v>42</v>
      </c>
      <c r="N56" s="156"/>
      <c r="O56" s="137"/>
      <c r="P56" s="137"/>
      <c r="Q56" s="137"/>
      <c r="R56" s="130"/>
      <c r="S56" s="208"/>
    </row>
    <row r="57" spans="1:19" ht="164.25" customHeight="1" x14ac:dyDescent="0.4">
      <c r="A57" s="99"/>
      <c r="B57" s="144" t="s">
        <v>208</v>
      </c>
      <c r="C57" s="144" t="s">
        <v>218</v>
      </c>
      <c r="D57" s="149" t="s">
        <v>210</v>
      </c>
      <c r="E57" s="149" t="s">
        <v>211</v>
      </c>
      <c r="F57" s="128">
        <v>47</v>
      </c>
      <c r="G57" s="132" t="s">
        <v>133</v>
      </c>
      <c r="H57" s="136" t="s">
        <v>235</v>
      </c>
      <c r="I57" s="116" t="s">
        <v>229</v>
      </c>
      <c r="J57" s="115" t="s">
        <v>236</v>
      </c>
      <c r="K57" s="116" t="s">
        <v>215</v>
      </c>
      <c r="L57" s="494" t="s">
        <v>216</v>
      </c>
      <c r="M57" s="155" t="s">
        <v>42</v>
      </c>
      <c r="N57" s="156"/>
      <c r="O57" s="137"/>
      <c r="P57" s="137"/>
      <c r="Q57" s="137"/>
      <c r="R57" s="130"/>
      <c r="S57" s="208"/>
    </row>
    <row r="58" spans="1:19" ht="219.75" customHeight="1" x14ac:dyDescent="0.4">
      <c r="A58" s="99"/>
      <c r="B58" s="144" t="s">
        <v>208</v>
      </c>
      <c r="C58" s="145" t="s">
        <v>218</v>
      </c>
      <c r="D58" s="150" t="s">
        <v>210</v>
      </c>
      <c r="E58" s="150" t="s">
        <v>211</v>
      </c>
      <c r="F58" s="131">
        <v>48</v>
      </c>
      <c r="G58" s="132" t="s">
        <v>133</v>
      </c>
      <c r="H58" s="136" t="s">
        <v>237</v>
      </c>
      <c r="I58" s="116" t="s">
        <v>238</v>
      </c>
      <c r="J58" s="115" t="s">
        <v>239</v>
      </c>
      <c r="K58" s="116" t="s">
        <v>215</v>
      </c>
      <c r="L58" s="494" t="s">
        <v>41</v>
      </c>
      <c r="M58" s="155" t="s">
        <v>42</v>
      </c>
      <c r="N58" s="156"/>
      <c r="O58" s="137"/>
      <c r="P58" s="137"/>
      <c r="Q58" s="137"/>
      <c r="R58" s="130"/>
      <c r="S58" s="208"/>
    </row>
    <row r="59" spans="1:19" ht="261.75" customHeight="1" x14ac:dyDescent="0.4">
      <c r="A59" s="99"/>
      <c r="B59" s="144" t="s">
        <v>208</v>
      </c>
      <c r="C59" s="142" t="s">
        <v>240</v>
      </c>
      <c r="D59" s="147" t="s">
        <v>241</v>
      </c>
      <c r="E59" s="147" t="s">
        <v>242</v>
      </c>
      <c r="F59" s="128">
        <v>49</v>
      </c>
      <c r="G59" s="129" t="s">
        <v>36</v>
      </c>
      <c r="H59" s="141" t="s">
        <v>243</v>
      </c>
      <c r="I59" s="116" t="s">
        <v>244</v>
      </c>
      <c r="J59" s="115" t="s">
        <v>245</v>
      </c>
      <c r="K59" s="116" t="s">
        <v>246</v>
      </c>
      <c r="L59" s="494" t="s">
        <v>77</v>
      </c>
      <c r="M59" s="155" t="s">
        <v>42</v>
      </c>
      <c r="N59" s="156"/>
      <c r="O59" s="137"/>
      <c r="P59" s="137"/>
      <c r="Q59" s="137"/>
      <c r="R59" s="130"/>
      <c r="S59" s="208" t="s">
        <v>247</v>
      </c>
    </row>
    <row r="60" spans="1:19" ht="202.5" customHeight="1" x14ac:dyDescent="0.4">
      <c r="A60" s="99"/>
      <c r="B60" s="144" t="s">
        <v>208</v>
      </c>
      <c r="C60" s="144" t="s">
        <v>248</v>
      </c>
      <c r="D60" s="149" t="s">
        <v>241</v>
      </c>
      <c r="E60" s="149" t="s">
        <v>242</v>
      </c>
      <c r="F60" s="131">
        <v>50</v>
      </c>
      <c r="G60" s="132" t="s">
        <v>46</v>
      </c>
      <c r="H60" s="151" t="s">
        <v>243</v>
      </c>
      <c r="I60" s="116" t="s">
        <v>249</v>
      </c>
      <c r="J60" s="115" t="s">
        <v>250</v>
      </c>
      <c r="K60" s="116" t="s">
        <v>246</v>
      </c>
      <c r="L60" s="494" t="s">
        <v>77</v>
      </c>
      <c r="M60" s="155" t="s">
        <v>42</v>
      </c>
      <c r="N60" s="156"/>
      <c r="O60" s="137"/>
      <c r="P60" s="137"/>
      <c r="Q60" s="137"/>
      <c r="R60" s="130"/>
      <c r="S60" s="208"/>
    </row>
    <row r="61" spans="1:19" ht="154.5" customHeight="1" x14ac:dyDescent="0.4">
      <c r="A61" s="99"/>
      <c r="B61" s="144" t="s">
        <v>208</v>
      </c>
      <c r="C61" s="144" t="s">
        <v>248</v>
      </c>
      <c r="D61" s="149" t="s">
        <v>241</v>
      </c>
      <c r="E61" s="149" t="s">
        <v>242</v>
      </c>
      <c r="F61" s="128">
        <v>51</v>
      </c>
      <c r="G61" s="129" t="s">
        <v>36</v>
      </c>
      <c r="H61" s="136" t="s">
        <v>251</v>
      </c>
      <c r="I61" s="116" t="s">
        <v>252</v>
      </c>
      <c r="J61" s="115" t="s">
        <v>253</v>
      </c>
      <c r="K61" s="116" t="s">
        <v>246</v>
      </c>
      <c r="L61" s="494" t="s">
        <v>77</v>
      </c>
      <c r="M61" s="155" t="s">
        <v>42</v>
      </c>
      <c r="N61" s="156"/>
      <c r="O61" s="137"/>
      <c r="P61" s="137"/>
      <c r="Q61" s="137"/>
      <c r="R61" s="130"/>
      <c r="S61" s="208"/>
    </row>
    <row r="62" spans="1:19" ht="75" customHeight="1" x14ac:dyDescent="0.4">
      <c r="A62" s="99"/>
      <c r="B62" s="144" t="s">
        <v>208</v>
      </c>
      <c r="C62" s="144" t="s">
        <v>248</v>
      </c>
      <c r="D62" s="149" t="s">
        <v>241</v>
      </c>
      <c r="E62" s="149" t="s">
        <v>242</v>
      </c>
      <c r="F62" s="131">
        <v>52</v>
      </c>
      <c r="G62" s="129" t="s">
        <v>36</v>
      </c>
      <c r="H62" s="136" t="s">
        <v>254</v>
      </c>
      <c r="I62" s="116" t="s">
        <v>255</v>
      </c>
      <c r="J62" s="115" t="s">
        <v>256</v>
      </c>
      <c r="K62" s="116" t="s">
        <v>246</v>
      </c>
      <c r="L62" s="494" t="s">
        <v>77</v>
      </c>
      <c r="M62" s="155" t="s">
        <v>42</v>
      </c>
      <c r="N62" s="156"/>
      <c r="O62" s="137"/>
      <c r="P62" s="137"/>
      <c r="Q62" s="137"/>
      <c r="R62" s="130"/>
      <c r="S62" s="208"/>
    </row>
    <row r="63" spans="1:19" ht="268.5" customHeight="1" x14ac:dyDescent="0.4">
      <c r="A63" s="99"/>
      <c r="B63" s="144" t="s">
        <v>208</v>
      </c>
      <c r="C63" s="145" t="s">
        <v>248</v>
      </c>
      <c r="D63" s="150" t="s">
        <v>241</v>
      </c>
      <c r="E63" s="150" t="s">
        <v>242</v>
      </c>
      <c r="F63" s="128">
        <v>53</v>
      </c>
      <c r="G63" s="132" t="s">
        <v>46</v>
      </c>
      <c r="H63" s="136" t="s">
        <v>257</v>
      </c>
      <c r="I63" s="116" t="s">
        <v>258</v>
      </c>
      <c r="J63" s="115" t="s">
        <v>259</v>
      </c>
      <c r="K63" s="116" t="s">
        <v>246</v>
      </c>
      <c r="L63" s="494" t="s">
        <v>77</v>
      </c>
      <c r="M63" s="155" t="s">
        <v>42</v>
      </c>
      <c r="N63" s="156"/>
      <c r="O63" s="137"/>
      <c r="P63" s="137"/>
      <c r="Q63" s="137"/>
      <c r="R63" s="130"/>
      <c r="S63" s="208"/>
    </row>
    <row r="64" spans="1:19" ht="252" x14ac:dyDescent="0.4">
      <c r="A64" s="99"/>
      <c r="B64" s="144" t="s">
        <v>208</v>
      </c>
      <c r="C64" s="142" t="s">
        <v>260</v>
      </c>
      <c r="D64" s="147" t="s">
        <v>261</v>
      </c>
      <c r="E64" s="147" t="s">
        <v>262</v>
      </c>
      <c r="F64" s="131">
        <v>54</v>
      </c>
      <c r="G64" s="129" t="s">
        <v>36</v>
      </c>
      <c r="H64" s="136" t="s">
        <v>263</v>
      </c>
      <c r="I64" s="116" t="s">
        <v>264</v>
      </c>
      <c r="J64" s="115" t="s">
        <v>265</v>
      </c>
      <c r="K64" s="116" t="s">
        <v>266</v>
      </c>
      <c r="L64" s="494" t="s">
        <v>41</v>
      </c>
      <c r="M64" s="155" t="s">
        <v>42</v>
      </c>
      <c r="N64" s="156"/>
      <c r="O64" s="137"/>
      <c r="P64" s="137"/>
      <c r="Q64" s="137"/>
      <c r="R64" s="130"/>
      <c r="S64" s="208" t="s">
        <v>267</v>
      </c>
    </row>
    <row r="65" spans="1:19" ht="111.75" customHeight="1" x14ac:dyDescent="0.4">
      <c r="A65" s="99"/>
      <c r="B65" s="144" t="s">
        <v>208</v>
      </c>
      <c r="C65" s="144" t="s">
        <v>268</v>
      </c>
      <c r="D65" s="149" t="s">
        <v>261</v>
      </c>
      <c r="E65" s="149" t="s">
        <v>262</v>
      </c>
      <c r="F65" s="128">
        <v>55</v>
      </c>
      <c r="G65" s="132" t="s">
        <v>46</v>
      </c>
      <c r="H65" s="136" t="s">
        <v>269</v>
      </c>
      <c r="I65" s="116" t="s">
        <v>270</v>
      </c>
      <c r="J65" s="115" t="s">
        <v>271</v>
      </c>
      <c r="K65" s="116" t="s">
        <v>266</v>
      </c>
      <c r="L65" s="494" t="s">
        <v>41</v>
      </c>
      <c r="M65" s="155" t="s">
        <v>42</v>
      </c>
      <c r="N65" s="156"/>
      <c r="O65" s="137"/>
      <c r="P65" s="137"/>
      <c r="Q65" s="137"/>
      <c r="R65" s="130"/>
      <c r="S65" s="208"/>
    </row>
    <row r="66" spans="1:19" ht="144.75" customHeight="1" x14ac:dyDescent="0.4">
      <c r="A66" s="99"/>
      <c r="B66" s="144" t="s">
        <v>208</v>
      </c>
      <c r="C66" s="144" t="s">
        <v>268</v>
      </c>
      <c r="D66" s="149" t="s">
        <v>261</v>
      </c>
      <c r="E66" s="149" t="s">
        <v>262</v>
      </c>
      <c r="F66" s="131">
        <v>56</v>
      </c>
      <c r="G66" s="129" t="s">
        <v>36</v>
      </c>
      <c r="H66" s="136" t="s">
        <v>272</v>
      </c>
      <c r="I66" s="116" t="s">
        <v>273</v>
      </c>
      <c r="J66" s="115" t="s">
        <v>274</v>
      </c>
      <c r="K66" s="116" t="s">
        <v>84</v>
      </c>
      <c r="L66" s="494" t="s">
        <v>41</v>
      </c>
      <c r="M66" s="155" t="s">
        <v>42</v>
      </c>
      <c r="N66" s="156"/>
      <c r="O66" s="137"/>
      <c r="P66" s="137"/>
      <c r="Q66" s="137"/>
      <c r="R66" s="130"/>
      <c r="S66" s="208"/>
    </row>
    <row r="67" spans="1:19" ht="87.75" customHeight="1" x14ac:dyDescent="0.4">
      <c r="A67" s="99"/>
      <c r="B67" s="144" t="s">
        <v>208</v>
      </c>
      <c r="C67" s="144" t="s">
        <v>268</v>
      </c>
      <c r="D67" s="149" t="s">
        <v>261</v>
      </c>
      <c r="E67" s="149" t="s">
        <v>262</v>
      </c>
      <c r="F67" s="128">
        <v>57</v>
      </c>
      <c r="G67" s="132" t="s">
        <v>46</v>
      </c>
      <c r="H67" s="136" t="s">
        <v>275</v>
      </c>
      <c r="I67" s="116" t="s">
        <v>276</v>
      </c>
      <c r="J67" s="115" t="s">
        <v>277</v>
      </c>
      <c r="K67" s="116" t="s">
        <v>84</v>
      </c>
      <c r="L67" s="494" t="s">
        <v>41</v>
      </c>
      <c r="M67" s="155" t="s">
        <v>42</v>
      </c>
      <c r="N67" s="156"/>
      <c r="O67" s="137"/>
      <c r="P67" s="137"/>
      <c r="Q67" s="137"/>
      <c r="R67" s="130"/>
      <c r="S67" s="208"/>
    </row>
    <row r="68" spans="1:19" ht="131.25" customHeight="1" x14ac:dyDescent="0.4">
      <c r="A68" s="99"/>
      <c r="B68" s="144" t="s">
        <v>208</v>
      </c>
      <c r="C68" s="145" t="s">
        <v>268</v>
      </c>
      <c r="D68" s="150" t="s">
        <v>261</v>
      </c>
      <c r="E68" s="150" t="s">
        <v>262</v>
      </c>
      <c r="F68" s="131">
        <v>58</v>
      </c>
      <c r="G68" s="129" t="s">
        <v>36</v>
      </c>
      <c r="H68" s="136" t="s">
        <v>278</v>
      </c>
      <c r="I68" s="116" t="s">
        <v>279</v>
      </c>
      <c r="J68" s="115" t="s">
        <v>280</v>
      </c>
      <c r="K68" s="116" t="s">
        <v>266</v>
      </c>
      <c r="L68" s="494" t="s">
        <v>41</v>
      </c>
      <c r="M68" s="155" t="s">
        <v>42</v>
      </c>
      <c r="N68" s="156"/>
      <c r="O68" s="137"/>
      <c r="P68" s="137"/>
      <c r="Q68" s="137"/>
      <c r="R68" s="130"/>
      <c r="S68" s="208"/>
    </row>
    <row r="69" spans="1:19" ht="266.25" customHeight="1" x14ac:dyDescent="0.4">
      <c r="A69" s="99"/>
      <c r="B69" s="144" t="s">
        <v>208</v>
      </c>
      <c r="C69" s="142" t="s">
        <v>281</v>
      </c>
      <c r="D69" s="147" t="s">
        <v>282</v>
      </c>
      <c r="E69" s="147" t="s">
        <v>283</v>
      </c>
      <c r="F69" s="128">
        <v>59</v>
      </c>
      <c r="G69" s="129" t="s">
        <v>36</v>
      </c>
      <c r="H69" s="136" t="s">
        <v>284</v>
      </c>
      <c r="I69" s="116" t="s">
        <v>285</v>
      </c>
      <c r="J69" s="115" t="s">
        <v>286</v>
      </c>
      <c r="K69" s="116" t="s">
        <v>287</v>
      </c>
      <c r="L69" s="494" t="s">
        <v>77</v>
      </c>
      <c r="M69" s="155" t="s">
        <v>42</v>
      </c>
      <c r="N69" s="156"/>
      <c r="O69" s="137"/>
      <c r="P69" s="137"/>
      <c r="Q69" s="137"/>
      <c r="R69" s="130"/>
      <c r="S69" s="208" t="s">
        <v>288</v>
      </c>
    </row>
    <row r="70" spans="1:19" ht="312.75" customHeight="1" x14ac:dyDescent="0.4">
      <c r="A70" s="99"/>
      <c r="B70" s="144" t="s">
        <v>208</v>
      </c>
      <c r="C70" s="144" t="s">
        <v>289</v>
      </c>
      <c r="D70" s="149" t="s">
        <v>282</v>
      </c>
      <c r="E70" s="149" t="s">
        <v>283</v>
      </c>
      <c r="F70" s="131">
        <v>60</v>
      </c>
      <c r="G70" s="129" t="s">
        <v>36</v>
      </c>
      <c r="H70" s="136" t="s">
        <v>290</v>
      </c>
      <c r="I70" s="116" t="s">
        <v>291</v>
      </c>
      <c r="J70" s="115" t="s">
        <v>292</v>
      </c>
      <c r="K70" s="116" t="s">
        <v>287</v>
      </c>
      <c r="L70" s="494" t="s">
        <v>77</v>
      </c>
      <c r="M70" s="155" t="s">
        <v>42</v>
      </c>
      <c r="N70" s="156"/>
      <c r="O70" s="137"/>
      <c r="P70" s="137"/>
      <c r="Q70" s="137"/>
      <c r="R70" s="130"/>
      <c r="S70" s="208"/>
    </row>
    <row r="71" spans="1:19" ht="225" x14ac:dyDescent="0.4">
      <c r="A71" s="99"/>
      <c r="B71" s="144" t="s">
        <v>208</v>
      </c>
      <c r="C71" s="144" t="s">
        <v>289</v>
      </c>
      <c r="D71" s="149" t="s">
        <v>282</v>
      </c>
      <c r="E71" s="149" t="s">
        <v>283</v>
      </c>
      <c r="F71" s="128">
        <v>61</v>
      </c>
      <c r="G71" s="132" t="s">
        <v>46</v>
      </c>
      <c r="H71" s="136" t="s">
        <v>293</v>
      </c>
      <c r="I71" s="116" t="s">
        <v>141</v>
      </c>
      <c r="J71" s="115" t="s">
        <v>294</v>
      </c>
      <c r="K71" s="116" t="s">
        <v>287</v>
      </c>
      <c r="L71" s="494" t="s">
        <v>77</v>
      </c>
      <c r="M71" s="155" t="s">
        <v>42</v>
      </c>
      <c r="N71" s="156"/>
      <c r="O71" s="137"/>
      <c r="P71" s="137"/>
      <c r="Q71" s="137"/>
      <c r="R71" s="130"/>
      <c r="S71" s="208"/>
    </row>
    <row r="72" spans="1:19" ht="180.75" customHeight="1" x14ac:dyDescent="0.4">
      <c r="A72" s="99"/>
      <c r="B72" s="144" t="s">
        <v>208</v>
      </c>
      <c r="C72" s="144" t="s">
        <v>289</v>
      </c>
      <c r="D72" s="149" t="s">
        <v>282</v>
      </c>
      <c r="E72" s="149" t="s">
        <v>283</v>
      </c>
      <c r="F72" s="131">
        <v>62</v>
      </c>
      <c r="G72" s="129" t="s">
        <v>36</v>
      </c>
      <c r="H72" s="141" t="s">
        <v>295</v>
      </c>
      <c r="I72" s="116" t="s">
        <v>296</v>
      </c>
      <c r="J72" s="115" t="s">
        <v>297</v>
      </c>
      <c r="K72" s="116" t="s">
        <v>298</v>
      </c>
      <c r="L72" s="494" t="s">
        <v>77</v>
      </c>
      <c r="M72" s="155" t="s">
        <v>42</v>
      </c>
      <c r="N72" s="156"/>
      <c r="O72" s="137"/>
      <c r="P72" s="137"/>
      <c r="Q72" s="137"/>
      <c r="R72" s="130"/>
      <c r="S72" s="208"/>
    </row>
    <row r="73" spans="1:19" ht="168" customHeight="1" x14ac:dyDescent="0.4">
      <c r="A73" s="99"/>
      <c r="B73" s="144" t="s">
        <v>208</v>
      </c>
      <c r="C73" s="144" t="s">
        <v>289</v>
      </c>
      <c r="D73" s="149" t="s">
        <v>282</v>
      </c>
      <c r="E73" s="149" t="s">
        <v>283</v>
      </c>
      <c r="F73" s="128">
        <v>63</v>
      </c>
      <c r="G73" s="132" t="s">
        <v>133</v>
      </c>
      <c r="H73" s="151" t="s">
        <v>295</v>
      </c>
      <c r="I73" s="116" t="s">
        <v>299</v>
      </c>
      <c r="J73" s="115" t="s">
        <v>300</v>
      </c>
      <c r="K73" s="116" t="s">
        <v>287</v>
      </c>
      <c r="L73" s="494" t="s">
        <v>77</v>
      </c>
      <c r="M73" s="155" t="s">
        <v>42</v>
      </c>
      <c r="N73" s="156"/>
      <c r="O73" s="137"/>
      <c r="P73" s="137"/>
      <c r="Q73" s="137"/>
      <c r="R73" s="130"/>
      <c r="S73" s="208"/>
    </row>
    <row r="74" spans="1:19" ht="231.75" customHeight="1" x14ac:dyDescent="0.4">
      <c r="A74" s="99"/>
      <c r="B74" s="144" t="s">
        <v>208</v>
      </c>
      <c r="C74" s="144" t="s">
        <v>289</v>
      </c>
      <c r="D74" s="149" t="s">
        <v>282</v>
      </c>
      <c r="E74" s="149" t="s">
        <v>283</v>
      </c>
      <c r="F74" s="131">
        <v>64</v>
      </c>
      <c r="G74" s="132" t="s">
        <v>46</v>
      </c>
      <c r="H74" s="136" t="s">
        <v>301</v>
      </c>
      <c r="I74" s="116" t="s">
        <v>302</v>
      </c>
      <c r="J74" s="115" t="s">
        <v>303</v>
      </c>
      <c r="K74" s="116" t="s">
        <v>304</v>
      </c>
      <c r="L74" s="494" t="s">
        <v>77</v>
      </c>
      <c r="M74" s="155" t="s">
        <v>42</v>
      </c>
      <c r="N74" s="156"/>
      <c r="O74" s="137"/>
      <c r="P74" s="137"/>
      <c r="Q74" s="137"/>
      <c r="R74" s="130"/>
      <c r="S74" s="208"/>
    </row>
    <row r="75" spans="1:19" ht="225" x14ac:dyDescent="0.4">
      <c r="A75" s="99"/>
      <c r="B75" s="144" t="s">
        <v>208</v>
      </c>
      <c r="C75" s="145" t="s">
        <v>289</v>
      </c>
      <c r="D75" s="150" t="s">
        <v>282</v>
      </c>
      <c r="E75" s="150" t="s">
        <v>283</v>
      </c>
      <c r="F75" s="128">
        <v>65</v>
      </c>
      <c r="G75" s="132" t="s">
        <v>46</v>
      </c>
      <c r="H75" s="136" t="s">
        <v>305</v>
      </c>
      <c r="I75" s="116" t="s">
        <v>306</v>
      </c>
      <c r="J75" s="115" t="s">
        <v>307</v>
      </c>
      <c r="K75" s="116" t="s">
        <v>287</v>
      </c>
      <c r="L75" s="494" t="s">
        <v>77</v>
      </c>
      <c r="M75" s="155" t="s">
        <v>42</v>
      </c>
      <c r="N75" s="156"/>
      <c r="O75" s="137"/>
      <c r="P75" s="137"/>
      <c r="Q75" s="137"/>
      <c r="R75" s="130"/>
      <c r="S75" s="208"/>
    </row>
    <row r="76" spans="1:19" ht="393.75" customHeight="1" x14ac:dyDescent="0.4">
      <c r="B76" s="144" t="s">
        <v>208</v>
      </c>
      <c r="C76" s="142" t="s">
        <v>308</v>
      </c>
      <c r="D76" s="147" t="s">
        <v>309</v>
      </c>
      <c r="E76" s="147" t="s">
        <v>310</v>
      </c>
      <c r="F76" s="131">
        <v>66</v>
      </c>
      <c r="G76" s="129" t="s">
        <v>36</v>
      </c>
      <c r="H76" s="136" t="s">
        <v>311</v>
      </c>
      <c r="I76" s="116" t="s">
        <v>312</v>
      </c>
      <c r="J76" s="115" t="s">
        <v>313</v>
      </c>
      <c r="K76" s="116" t="s">
        <v>84</v>
      </c>
      <c r="L76" s="494" t="s">
        <v>165</v>
      </c>
      <c r="M76" s="155" t="s">
        <v>42</v>
      </c>
      <c r="N76" s="156"/>
      <c r="O76" s="137"/>
      <c r="P76" s="137"/>
      <c r="Q76" s="137"/>
      <c r="R76" s="130"/>
      <c r="S76" s="208" t="s">
        <v>314</v>
      </c>
    </row>
    <row r="77" spans="1:19" ht="135" x14ac:dyDescent="0.4">
      <c r="B77" s="144" t="s">
        <v>208</v>
      </c>
      <c r="C77" s="144" t="s">
        <v>315</v>
      </c>
      <c r="D77" s="149" t="s">
        <v>309</v>
      </c>
      <c r="E77" s="149" t="s">
        <v>310</v>
      </c>
      <c r="F77" s="128">
        <v>67</v>
      </c>
      <c r="G77" s="132" t="s">
        <v>133</v>
      </c>
      <c r="H77" s="136" t="s">
        <v>316</v>
      </c>
      <c r="I77" s="116" t="s">
        <v>317</v>
      </c>
      <c r="J77" s="115" t="s">
        <v>318</v>
      </c>
      <c r="K77" s="116" t="s">
        <v>84</v>
      </c>
      <c r="L77" s="494" t="s">
        <v>165</v>
      </c>
      <c r="M77" s="155" t="s">
        <v>42</v>
      </c>
      <c r="N77" s="156"/>
      <c r="O77" s="137"/>
      <c r="P77" s="137"/>
      <c r="Q77" s="137"/>
      <c r="R77" s="130"/>
      <c r="S77" s="208"/>
    </row>
    <row r="78" spans="1:19" ht="178.5" x14ac:dyDescent="0.4">
      <c r="B78" s="144" t="s">
        <v>208</v>
      </c>
      <c r="C78" s="144" t="s">
        <v>315</v>
      </c>
      <c r="D78" s="149" t="s">
        <v>309</v>
      </c>
      <c r="E78" s="149" t="s">
        <v>310</v>
      </c>
      <c r="F78" s="131">
        <v>68</v>
      </c>
      <c r="G78" s="129" t="s">
        <v>36</v>
      </c>
      <c r="H78" s="136" t="s">
        <v>319</v>
      </c>
      <c r="I78" s="116" t="s">
        <v>320</v>
      </c>
      <c r="J78" s="115" t="s">
        <v>321</v>
      </c>
      <c r="K78" s="116" t="s">
        <v>84</v>
      </c>
      <c r="L78" s="494" t="s">
        <v>165</v>
      </c>
      <c r="M78" s="155" t="s">
        <v>42</v>
      </c>
      <c r="N78" s="156"/>
      <c r="O78" s="137"/>
      <c r="P78" s="137"/>
      <c r="Q78" s="137"/>
      <c r="R78" s="130"/>
      <c r="S78" s="208"/>
    </row>
    <row r="79" spans="1:19" ht="205.5" customHeight="1" x14ac:dyDescent="0.4">
      <c r="B79" s="144" t="s">
        <v>208</v>
      </c>
      <c r="C79" s="145" t="s">
        <v>315</v>
      </c>
      <c r="D79" s="150" t="s">
        <v>309</v>
      </c>
      <c r="E79" s="150" t="s">
        <v>310</v>
      </c>
      <c r="F79" s="128">
        <v>69</v>
      </c>
      <c r="G79" s="129" t="s">
        <v>36</v>
      </c>
      <c r="H79" s="136" t="s">
        <v>322</v>
      </c>
      <c r="I79" s="116" t="s">
        <v>323</v>
      </c>
      <c r="J79" s="115" t="s">
        <v>324</v>
      </c>
      <c r="K79" s="116" t="s">
        <v>84</v>
      </c>
      <c r="L79" s="494" t="s">
        <v>165</v>
      </c>
      <c r="M79" s="155" t="s">
        <v>42</v>
      </c>
      <c r="N79" s="156"/>
      <c r="O79" s="137"/>
      <c r="P79" s="137"/>
      <c r="Q79" s="137"/>
      <c r="R79" s="130"/>
      <c r="S79" s="208"/>
    </row>
    <row r="80" spans="1:19" ht="200.25" customHeight="1" x14ac:dyDescent="0.4">
      <c r="A80" s="99"/>
      <c r="B80" s="144" t="s">
        <v>208</v>
      </c>
      <c r="C80" s="142" t="s">
        <v>325</v>
      </c>
      <c r="D80" s="147" t="s">
        <v>326</v>
      </c>
      <c r="E80" s="147" t="s">
        <v>327</v>
      </c>
      <c r="F80" s="131">
        <v>70</v>
      </c>
      <c r="G80" s="129" t="s">
        <v>36</v>
      </c>
      <c r="H80" s="136" t="s">
        <v>328</v>
      </c>
      <c r="I80" s="116" t="s">
        <v>329</v>
      </c>
      <c r="J80" s="115" t="s">
        <v>330</v>
      </c>
      <c r="K80" s="116" t="s">
        <v>215</v>
      </c>
      <c r="L80" s="494" t="s">
        <v>77</v>
      </c>
      <c r="M80" s="155" t="s">
        <v>42</v>
      </c>
      <c r="N80" s="156"/>
      <c r="O80" s="137"/>
      <c r="P80" s="137"/>
      <c r="Q80" s="137"/>
      <c r="R80" s="130"/>
      <c r="S80" s="209" t="s">
        <v>331</v>
      </c>
    </row>
    <row r="81" spans="1:19" ht="165" x14ac:dyDescent="0.4">
      <c r="A81" s="99"/>
      <c r="B81" s="144" t="s">
        <v>208</v>
      </c>
      <c r="C81" s="144" t="s">
        <v>332</v>
      </c>
      <c r="D81" s="149" t="s">
        <v>326</v>
      </c>
      <c r="E81" s="150" t="s">
        <v>327</v>
      </c>
      <c r="F81" s="128">
        <v>71</v>
      </c>
      <c r="G81" s="132" t="s">
        <v>133</v>
      </c>
      <c r="H81" s="136" t="s">
        <v>333</v>
      </c>
      <c r="I81" s="116" t="s">
        <v>141</v>
      </c>
      <c r="J81" s="115" t="s">
        <v>277</v>
      </c>
      <c r="K81" s="116" t="s">
        <v>215</v>
      </c>
      <c r="L81" s="494" t="s">
        <v>77</v>
      </c>
      <c r="M81" s="155" t="s">
        <v>42</v>
      </c>
      <c r="N81" s="156"/>
      <c r="O81" s="137"/>
      <c r="P81" s="137"/>
      <c r="Q81" s="137"/>
      <c r="R81" s="130"/>
      <c r="S81" s="211"/>
    </row>
    <row r="82" spans="1:19" ht="285.75" customHeight="1" x14ac:dyDescent="0.4">
      <c r="A82" s="99"/>
      <c r="B82" s="144" t="s">
        <v>208</v>
      </c>
      <c r="C82" s="144" t="s">
        <v>332</v>
      </c>
      <c r="D82" s="149" t="s">
        <v>326</v>
      </c>
      <c r="E82" s="147" t="s">
        <v>334</v>
      </c>
      <c r="F82" s="131">
        <v>72</v>
      </c>
      <c r="G82" s="132" t="s">
        <v>133</v>
      </c>
      <c r="H82" s="136" t="s">
        <v>335</v>
      </c>
      <c r="I82" s="116" t="s">
        <v>336</v>
      </c>
      <c r="J82" s="115" t="s">
        <v>337</v>
      </c>
      <c r="K82" s="116" t="s">
        <v>84</v>
      </c>
      <c r="L82" s="494" t="s">
        <v>77</v>
      </c>
      <c r="M82" s="155" t="s">
        <v>42</v>
      </c>
      <c r="N82" s="156"/>
      <c r="O82" s="137"/>
      <c r="P82" s="137"/>
      <c r="Q82" s="137"/>
      <c r="R82" s="130"/>
      <c r="S82" s="211"/>
    </row>
    <row r="83" spans="1:19" ht="231" customHeight="1" x14ac:dyDescent="0.4">
      <c r="A83" s="99"/>
      <c r="B83" s="144" t="s">
        <v>208</v>
      </c>
      <c r="C83" s="145" t="s">
        <v>332</v>
      </c>
      <c r="D83" s="150" t="s">
        <v>326</v>
      </c>
      <c r="E83" s="150" t="s">
        <v>334</v>
      </c>
      <c r="F83" s="128">
        <v>73</v>
      </c>
      <c r="G83" s="132" t="s">
        <v>133</v>
      </c>
      <c r="H83" s="136" t="s">
        <v>338</v>
      </c>
      <c r="I83" s="116" t="s">
        <v>339</v>
      </c>
      <c r="J83" s="115" t="s">
        <v>340</v>
      </c>
      <c r="K83" s="116" t="s">
        <v>84</v>
      </c>
      <c r="L83" s="494" t="s">
        <v>77</v>
      </c>
      <c r="M83" s="155" t="s">
        <v>42</v>
      </c>
      <c r="N83" s="156"/>
      <c r="O83" s="137"/>
      <c r="P83" s="137"/>
      <c r="Q83" s="137"/>
      <c r="R83" s="130"/>
      <c r="S83" s="210"/>
    </row>
    <row r="84" spans="1:19" ht="319.5" x14ac:dyDescent="0.4">
      <c r="A84" s="99"/>
      <c r="B84" s="144" t="s">
        <v>208</v>
      </c>
      <c r="C84" s="142" t="s">
        <v>341</v>
      </c>
      <c r="D84" s="147" t="s">
        <v>342</v>
      </c>
      <c r="E84" s="147" t="s">
        <v>343</v>
      </c>
      <c r="F84" s="131">
        <v>74</v>
      </c>
      <c r="G84" s="132" t="s">
        <v>46</v>
      </c>
      <c r="H84" s="136" t="s">
        <v>344</v>
      </c>
      <c r="I84" s="116" t="s">
        <v>345</v>
      </c>
      <c r="J84" s="115" t="s">
        <v>346</v>
      </c>
      <c r="K84" s="116" t="s">
        <v>347</v>
      </c>
      <c r="L84" s="494" t="s">
        <v>77</v>
      </c>
      <c r="M84" s="155" t="s">
        <v>42</v>
      </c>
      <c r="N84" s="156"/>
      <c r="O84" s="137"/>
      <c r="P84" s="137"/>
      <c r="Q84" s="137"/>
      <c r="R84" s="130"/>
      <c r="S84" s="208" t="s">
        <v>348</v>
      </c>
    </row>
    <row r="85" spans="1:19" ht="210" x14ac:dyDescent="0.4">
      <c r="A85" s="99"/>
      <c r="B85" s="144" t="s">
        <v>208</v>
      </c>
      <c r="C85" s="144" t="s">
        <v>349</v>
      </c>
      <c r="D85" s="149" t="s">
        <v>342</v>
      </c>
      <c r="E85" s="150" t="s">
        <v>343</v>
      </c>
      <c r="F85" s="128">
        <v>75</v>
      </c>
      <c r="G85" s="132" t="s">
        <v>46</v>
      </c>
      <c r="H85" s="136" t="s">
        <v>350</v>
      </c>
      <c r="I85" s="116" t="s">
        <v>351</v>
      </c>
      <c r="J85" s="115" t="s">
        <v>352</v>
      </c>
      <c r="K85" s="116" t="s">
        <v>347</v>
      </c>
      <c r="L85" s="494" t="s">
        <v>77</v>
      </c>
      <c r="M85" s="155" t="s">
        <v>42</v>
      </c>
      <c r="N85" s="156"/>
      <c r="O85" s="137"/>
      <c r="P85" s="137"/>
      <c r="Q85" s="137"/>
      <c r="R85" s="130"/>
      <c r="S85" s="208"/>
    </row>
    <row r="86" spans="1:19" ht="276" customHeight="1" x14ac:dyDescent="0.4">
      <c r="A86" s="99"/>
      <c r="B86" s="144" t="s">
        <v>208</v>
      </c>
      <c r="C86" s="144" t="s">
        <v>349</v>
      </c>
      <c r="D86" s="149" t="s">
        <v>342</v>
      </c>
      <c r="E86" s="147" t="s">
        <v>353</v>
      </c>
      <c r="F86" s="131">
        <v>76</v>
      </c>
      <c r="G86" s="129" t="s">
        <v>36</v>
      </c>
      <c r="H86" s="136" t="s">
        <v>354</v>
      </c>
      <c r="I86" s="116" t="s">
        <v>355</v>
      </c>
      <c r="J86" s="115" t="s">
        <v>356</v>
      </c>
      <c r="K86" s="116" t="s">
        <v>357</v>
      </c>
      <c r="L86" s="494" t="s">
        <v>165</v>
      </c>
      <c r="M86" s="155" t="s">
        <v>42</v>
      </c>
      <c r="N86" s="156"/>
      <c r="O86" s="137"/>
      <c r="P86" s="137"/>
      <c r="Q86" s="137"/>
      <c r="R86" s="130"/>
      <c r="S86" s="208"/>
    </row>
    <row r="87" spans="1:19" ht="210" x14ac:dyDescent="0.4">
      <c r="A87" s="99"/>
      <c r="B87" s="144" t="s">
        <v>208</v>
      </c>
      <c r="C87" s="144" t="s">
        <v>349</v>
      </c>
      <c r="D87" s="149" t="s">
        <v>342</v>
      </c>
      <c r="E87" s="149" t="s">
        <v>353</v>
      </c>
      <c r="F87" s="128">
        <v>77</v>
      </c>
      <c r="G87" s="129" t="s">
        <v>36</v>
      </c>
      <c r="H87" s="136" t="s">
        <v>358</v>
      </c>
      <c r="I87" s="116" t="s">
        <v>359</v>
      </c>
      <c r="J87" s="115" t="s">
        <v>360</v>
      </c>
      <c r="K87" s="116" t="s">
        <v>357</v>
      </c>
      <c r="L87" s="494" t="s">
        <v>77</v>
      </c>
      <c r="M87" s="155" t="s">
        <v>42</v>
      </c>
      <c r="N87" s="156"/>
      <c r="O87" s="137"/>
      <c r="P87" s="137"/>
      <c r="Q87" s="137"/>
      <c r="R87" s="130"/>
      <c r="S87" s="208"/>
    </row>
    <row r="88" spans="1:19" ht="183.75" customHeight="1" x14ac:dyDescent="0.4">
      <c r="A88" s="99"/>
      <c r="B88" s="144" t="s">
        <v>208</v>
      </c>
      <c r="C88" s="145" t="s">
        <v>349</v>
      </c>
      <c r="D88" s="150" t="s">
        <v>342</v>
      </c>
      <c r="E88" s="150" t="s">
        <v>353</v>
      </c>
      <c r="F88" s="131">
        <v>78</v>
      </c>
      <c r="G88" s="129" t="s">
        <v>36</v>
      </c>
      <c r="H88" s="136" t="s">
        <v>361</v>
      </c>
      <c r="I88" s="116" t="s">
        <v>362</v>
      </c>
      <c r="J88" s="115" t="s">
        <v>363</v>
      </c>
      <c r="K88" s="116" t="s">
        <v>357</v>
      </c>
      <c r="L88" s="494" t="s">
        <v>77</v>
      </c>
      <c r="M88" s="155" t="s">
        <v>42</v>
      </c>
      <c r="N88" s="156"/>
      <c r="O88" s="137"/>
      <c r="P88" s="137"/>
      <c r="Q88" s="137"/>
      <c r="R88" s="130"/>
      <c r="S88" s="208"/>
    </row>
    <row r="89" spans="1:19" ht="375.75" x14ac:dyDescent="0.4">
      <c r="B89" s="144" t="s">
        <v>208</v>
      </c>
      <c r="C89" s="142" t="s">
        <v>364</v>
      </c>
      <c r="D89" s="147" t="s">
        <v>365</v>
      </c>
      <c r="E89" s="147" t="s">
        <v>366</v>
      </c>
      <c r="F89" s="128">
        <v>79</v>
      </c>
      <c r="G89" s="129" t="s">
        <v>36</v>
      </c>
      <c r="H89" s="136" t="s">
        <v>367</v>
      </c>
      <c r="I89" s="116" t="s">
        <v>368</v>
      </c>
      <c r="J89" s="115" t="s">
        <v>369</v>
      </c>
      <c r="K89" s="116" t="s">
        <v>347</v>
      </c>
      <c r="L89" s="494" t="s">
        <v>77</v>
      </c>
      <c r="M89" s="155" t="s">
        <v>42</v>
      </c>
      <c r="N89" s="156"/>
      <c r="O89" s="137"/>
      <c r="P89" s="137"/>
      <c r="Q89" s="137"/>
      <c r="R89" s="130"/>
      <c r="S89" s="209" t="s">
        <v>370</v>
      </c>
    </row>
    <row r="90" spans="1:19" ht="135" x14ac:dyDescent="0.4">
      <c r="B90" s="144" t="s">
        <v>208</v>
      </c>
      <c r="C90" s="144" t="s">
        <v>371</v>
      </c>
      <c r="D90" s="149" t="s">
        <v>365</v>
      </c>
      <c r="E90" s="149" t="s">
        <v>366</v>
      </c>
      <c r="F90" s="131">
        <v>80</v>
      </c>
      <c r="G90" s="132" t="s">
        <v>133</v>
      </c>
      <c r="H90" s="136" t="s">
        <v>372</v>
      </c>
      <c r="I90" s="116" t="s">
        <v>373</v>
      </c>
      <c r="J90" s="115" t="s">
        <v>374</v>
      </c>
      <c r="K90" s="116" t="s">
        <v>347</v>
      </c>
      <c r="L90" s="494" t="s">
        <v>77</v>
      </c>
      <c r="M90" s="155" t="s">
        <v>42</v>
      </c>
      <c r="N90" s="156"/>
      <c r="O90" s="137"/>
      <c r="P90" s="137"/>
      <c r="Q90" s="137"/>
      <c r="R90" s="130"/>
      <c r="S90" s="211"/>
    </row>
    <row r="91" spans="1:19" ht="135" x14ac:dyDescent="0.4">
      <c r="B91" s="144" t="s">
        <v>208</v>
      </c>
      <c r="C91" s="144" t="s">
        <v>371</v>
      </c>
      <c r="D91" s="149" t="s">
        <v>365</v>
      </c>
      <c r="E91" s="150" t="s">
        <v>366</v>
      </c>
      <c r="F91" s="128">
        <v>81</v>
      </c>
      <c r="G91" s="132" t="s">
        <v>133</v>
      </c>
      <c r="H91" s="136" t="s">
        <v>375</v>
      </c>
      <c r="I91" s="116" t="s">
        <v>376</v>
      </c>
      <c r="J91" s="115" t="s">
        <v>377</v>
      </c>
      <c r="K91" s="116" t="s">
        <v>347</v>
      </c>
      <c r="L91" s="494" t="s">
        <v>77</v>
      </c>
      <c r="M91" s="155" t="s">
        <v>42</v>
      </c>
      <c r="N91" s="156"/>
      <c r="O91" s="137"/>
      <c r="P91" s="137"/>
      <c r="Q91" s="137"/>
      <c r="R91" s="130"/>
      <c r="S91" s="211"/>
    </row>
    <row r="92" spans="1:19" ht="258" x14ac:dyDescent="0.4">
      <c r="B92" s="144" t="s">
        <v>208</v>
      </c>
      <c r="C92" s="144" t="s">
        <v>371</v>
      </c>
      <c r="D92" s="149" t="s">
        <v>365</v>
      </c>
      <c r="E92" s="148" t="s">
        <v>378</v>
      </c>
      <c r="F92" s="131">
        <v>82</v>
      </c>
      <c r="G92" s="132" t="s">
        <v>46</v>
      </c>
      <c r="H92" s="136" t="s">
        <v>379</v>
      </c>
      <c r="I92" s="116" t="s">
        <v>380</v>
      </c>
      <c r="J92" s="115" t="s">
        <v>381</v>
      </c>
      <c r="K92" s="116" t="s">
        <v>382</v>
      </c>
      <c r="L92" s="494" t="s">
        <v>165</v>
      </c>
      <c r="M92" s="155" t="s">
        <v>42</v>
      </c>
      <c r="N92" s="156"/>
      <c r="O92" s="137"/>
      <c r="P92" s="137"/>
      <c r="Q92" s="137"/>
      <c r="R92" s="130"/>
      <c r="S92" s="211"/>
    </row>
    <row r="93" spans="1:19" ht="345.75" customHeight="1" x14ac:dyDescent="0.4">
      <c r="B93" s="145" t="s">
        <v>208</v>
      </c>
      <c r="C93" s="145" t="s">
        <v>371</v>
      </c>
      <c r="D93" s="150" t="s">
        <v>365</v>
      </c>
      <c r="E93" s="150" t="s">
        <v>378</v>
      </c>
      <c r="F93" s="128">
        <v>83</v>
      </c>
      <c r="G93" s="132" t="s">
        <v>46</v>
      </c>
      <c r="H93" s="136" t="s">
        <v>383</v>
      </c>
      <c r="I93" s="116" t="s">
        <v>384</v>
      </c>
      <c r="J93" s="115" t="s">
        <v>385</v>
      </c>
      <c r="K93" s="116" t="s">
        <v>382</v>
      </c>
      <c r="L93" s="494" t="s">
        <v>165</v>
      </c>
      <c r="M93" s="155" t="s">
        <v>42</v>
      </c>
      <c r="N93" s="156"/>
      <c r="O93" s="137"/>
      <c r="P93" s="137"/>
      <c r="Q93" s="137"/>
      <c r="R93" s="130"/>
      <c r="S93" s="210"/>
    </row>
    <row r="94" spans="1:19" ht="182.25" customHeight="1" x14ac:dyDescent="0.4">
      <c r="B94" s="143" t="s">
        <v>386</v>
      </c>
      <c r="C94" s="142" t="s">
        <v>387</v>
      </c>
      <c r="D94" s="147" t="s">
        <v>388</v>
      </c>
      <c r="E94" s="147" t="s">
        <v>389</v>
      </c>
      <c r="F94" s="131">
        <v>84</v>
      </c>
      <c r="G94" s="129" t="s">
        <v>36</v>
      </c>
      <c r="H94" s="136" t="s">
        <v>390</v>
      </c>
      <c r="I94" s="116" t="s">
        <v>391</v>
      </c>
      <c r="J94" s="115" t="s">
        <v>392</v>
      </c>
      <c r="K94" s="116" t="s">
        <v>357</v>
      </c>
      <c r="L94" s="494" t="s">
        <v>77</v>
      </c>
      <c r="M94" s="155" t="s">
        <v>42</v>
      </c>
      <c r="N94" s="156"/>
      <c r="O94" s="137"/>
      <c r="P94" s="137"/>
      <c r="Q94" s="137"/>
      <c r="R94" s="130"/>
      <c r="S94" s="208" t="s">
        <v>393</v>
      </c>
    </row>
    <row r="95" spans="1:19" ht="187.5" customHeight="1" x14ac:dyDescent="0.4">
      <c r="B95" s="144" t="s">
        <v>386</v>
      </c>
      <c r="C95" s="144" t="s">
        <v>394</v>
      </c>
      <c r="D95" s="149" t="s">
        <v>388</v>
      </c>
      <c r="E95" s="149" t="s">
        <v>389</v>
      </c>
      <c r="F95" s="128">
        <v>85</v>
      </c>
      <c r="G95" s="129" t="s">
        <v>36</v>
      </c>
      <c r="H95" s="136" t="s">
        <v>395</v>
      </c>
      <c r="I95" s="116" t="s">
        <v>396</v>
      </c>
      <c r="J95" s="115" t="s">
        <v>397</v>
      </c>
      <c r="K95" s="116" t="s">
        <v>357</v>
      </c>
      <c r="L95" s="494" t="s">
        <v>77</v>
      </c>
      <c r="M95" s="155" t="s">
        <v>42</v>
      </c>
      <c r="N95" s="156"/>
      <c r="O95" s="137"/>
      <c r="P95" s="137"/>
      <c r="Q95" s="137"/>
      <c r="R95" s="130"/>
      <c r="S95" s="208"/>
    </row>
    <row r="96" spans="1:19" ht="153" x14ac:dyDescent="0.4">
      <c r="B96" s="144" t="s">
        <v>386</v>
      </c>
      <c r="C96" s="144" t="s">
        <v>394</v>
      </c>
      <c r="D96" s="149" t="s">
        <v>388</v>
      </c>
      <c r="E96" s="149" t="s">
        <v>389</v>
      </c>
      <c r="F96" s="131">
        <v>86</v>
      </c>
      <c r="G96" s="132" t="s">
        <v>46</v>
      </c>
      <c r="H96" s="136" t="s">
        <v>398</v>
      </c>
      <c r="I96" s="116" t="s">
        <v>399</v>
      </c>
      <c r="J96" s="115" t="s">
        <v>400</v>
      </c>
      <c r="K96" s="116" t="s">
        <v>357</v>
      </c>
      <c r="L96" s="494" t="s">
        <v>77</v>
      </c>
      <c r="M96" s="155" t="s">
        <v>42</v>
      </c>
      <c r="N96" s="156"/>
      <c r="O96" s="137"/>
      <c r="P96" s="137"/>
      <c r="Q96" s="137"/>
      <c r="R96" s="130"/>
      <c r="S96" s="208"/>
    </row>
    <row r="97" spans="1:19" ht="159.75" customHeight="1" x14ac:dyDescent="0.4">
      <c r="B97" s="144" t="s">
        <v>386</v>
      </c>
      <c r="C97" s="144" t="s">
        <v>394</v>
      </c>
      <c r="D97" s="149" t="s">
        <v>388</v>
      </c>
      <c r="E97" s="150" t="s">
        <v>389</v>
      </c>
      <c r="F97" s="128">
        <v>87</v>
      </c>
      <c r="G97" s="132" t="s">
        <v>46</v>
      </c>
      <c r="H97" s="136" t="s">
        <v>401</v>
      </c>
      <c r="I97" s="116" t="s">
        <v>402</v>
      </c>
      <c r="J97" s="115" t="s">
        <v>403</v>
      </c>
      <c r="K97" s="116" t="s">
        <v>357</v>
      </c>
      <c r="L97" s="494" t="s">
        <v>77</v>
      </c>
      <c r="M97" s="155" t="s">
        <v>42</v>
      </c>
      <c r="N97" s="156"/>
      <c r="O97" s="137"/>
      <c r="P97" s="137"/>
      <c r="Q97" s="137"/>
      <c r="R97" s="130"/>
      <c r="S97" s="208"/>
    </row>
    <row r="98" spans="1:19" ht="244.5" x14ac:dyDescent="0.4">
      <c r="B98" s="144" t="s">
        <v>386</v>
      </c>
      <c r="C98" s="144" t="s">
        <v>394</v>
      </c>
      <c r="D98" s="149" t="s">
        <v>388</v>
      </c>
      <c r="E98" s="147" t="s">
        <v>404</v>
      </c>
      <c r="F98" s="131">
        <v>88</v>
      </c>
      <c r="G98" s="132" t="s">
        <v>46</v>
      </c>
      <c r="H98" s="136" t="s">
        <v>405</v>
      </c>
      <c r="I98" s="116" t="s">
        <v>406</v>
      </c>
      <c r="J98" s="115" t="s">
        <v>407</v>
      </c>
      <c r="K98" s="116" t="s">
        <v>408</v>
      </c>
      <c r="L98" s="494" t="s">
        <v>409</v>
      </c>
      <c r="M98" s="155" t="s">
        <v>42</v>
      </c>
      <c r="N98" s="156"/>
      <c r="O98" s="137"/>
      <c r="P98" s="137"/>
      <c r="Q98" s="137"/>
      <c r="R98" s="130"/>
      <c r="S98" s="208"/>
    </row>
    <row r="99" spans="1:19" ht="180" x14ac:dyDescent="0.4">
      <c r="B99" s="144" t="s">
        <v>386</v>
      </c>
      <c r="C99" s="144" t="s">
        <v>394</v>
      </c>
      <c r="D99" s="149" t="s">
        <v>388</v>
      </c>
      <c r="E99" s="149" t="s">
        <v>404</v>
      </c>
      <c r="F99" s="128">
        <v>89</v>
      </c>
      <c r="G99" s="132" t="s">
        <v>46</v>
      </c>
      <c r="H99" s="136" t="s">
        <v>410</v>
      </c>
      <c r="I99" s="116" t="s">
        <v>411</v>
      </c>
      <c r="J99" s="115" t="s">
        <v>412</v>
      </c>
      <c r="K99" s="116" t="s">
        <v>408</v>
      </c>
      <c r="L99" s="494" t="s">
        <v>409</v>
      </c>
      <c r="M99" s="155" t="s">
        <v>42</v>
      </c>
      <c r="N99" s="156"/>
      <c r="O99" s="137"/>
      <c r="P99" s="137"/>
      <c r="Q99" s="137"/>
      <c r="R99" s="130"/>
      <c r="S99" s="208"/>
    </row>
    <row r="100" spans="1:19" ht="180" x14ac:dyDescent="0.4">
      <c r="B100" s="144" t="s">
        <v>386</v>
      </c>
      <c r="C100" s="144" t="s">
        <v>394</v>
      </c>
      <c r="D100" s="149" t="s">
        <v>388</v>
      </c>
      <c r="E100" s="150" t="s">
        <v>404</v>
      </c>
      <c r="F100" s="131">
        <v>90</v>
      </c>
      <c r="G100" s="132" t="s">
        <v>46</v>
      </c>
      <c r="H100" s="136" t="s">
        <v>413</v>
      </c>
      <c r="I100" s="116" t="s">
        <v>414</v>
      </c>
      <c r="J100" s="115" t="s">
        <v>415</v>
      </c>
      <c r="K100" s="116" t="s">
        <v>408</v>
      </c>
      <c r="L100" s="494" t="s">
        <v>409</v>
      </c>
      <c r="M100" s="155" t="s">
        <v>42</v>
      </c>
      <c r="N100" s="156"/>
      <c r="O100" s="137"/>
      <c r="P100" s="137"/>
      <c r="Q100" s="137"/>
      <c r="R100" s="130"/>
      <c r="S100" s="208"/>
    </row>
    <row r="101" spans="1:19" ht="273" x14ac:dyDescent="0.4">
      <c r="B101" s="144" t="s">
        <v>386</v>
      </c>
      <c r="C101" s="144" t="s">
        <v>394</v>
      </c>
      <c r="D101" s="149" t="s">
        <v>388</v>
      </c>
      <c r="E101" s="147" t="s">
        <v>416</v>
      </c>
      <c r="F101" s="128">
        <v>91</v>
      </c>
      <c r="G101" s="132" t="s">
        <v>46</v>
      </c>
      <c r="H101" s="136" t="s">
        <v>417</v>
      </c>
      <c r="I101" s="116" t="s">
        <v>418</v>
      </c>
      <c r="J101" s="115" t="s">
        <v>419</v>
      </c>
      <c r="K101" s="116" t="s">
        <v>420</v>
      </c>
      <c r="L101" s="494" t="s">
        <v>409</v>
      </c>
      <c r="M101" s="155" t="s">
        <v>42</v>
      </c>
      <c r="N101" s="156"/>
      <c r="O101" s="137"/>
      <c r="P101" s="137"/>
      <c r="Q101" s="137"/>
      <c r="R101" s="130"/>
      <c r="S101" s="208"/>
    </row>
    <row r="102" spans="1:19" ht="306" customHeight="1" x14ac:dyDescent="0.4">
      <c r="B102" s="144" t="s">
        <v>386</v>
      </c>
      <c r="C102" s="144" t="s">
        <v>394</v>
      </c>
      <c r="D102" s="149" t="s">
        <v>388</v>
      </c>
      <c r="E102" s="149" t="s">
        <v>416</v>
      </c>
      <c r="F102" s="131">
        <v>92</v>
      </c>
      <c r="G102" s="132" t="s">
        <v>46</v>
      </c>
      <c r="H102" s="136" t="s">
        <v>421</v>
      </c>
      <c r="I102" s="116" t="s">
        <v>422</v>
      </c>
      <c r="J102" s="115" t="s">
        <v>423</v>
      </c>
      <c r="K102" s="116" t="s">
        <v>420</v>
      </c>
      <c r="L102" s="494" t="s">
        <v>409</v>
      </c>
      <c r="M102" s="155" t="s">
        <v>42</v>
      </c>
      <c r="N102" s="156"/>
      <c r="O102" s="137"/>
      <c r="P102" s="137"/>
      <c r="Q102" s="137"/>
      <c r="R102" s="130"/>
      <c r="S102" s="208"/>
    </row>
    <row r="103" spans="1:19" ht="135" x14ac:dyDescent="0.4">
      <c r="B103" s="144" t="s">
        <v>386</v>
      </c>
      <c r="C103" s="144" t="s">
        <v>394</v>
      </c>
      <c r="D103" s="149" t="s">
        <v>388</v>
      </c>
      <c r="E103" s="150" t="s">
        <v>416</v>
      </c>
      <c r="F103" s="128">
        <v>93</v>
      </c>
      <c r="G103" s="132" t="s">
        <v>46</v>
      </c>
      <c r="H103" s="136" t="s">
        <v>424</v>
      </c>
      <c r="I103" s="116" t="s">
        <v>425</v>
      </c>
      <c r="J103" s="115" t="s">
        <v>426</v>
      </c>
      <c r="K103" s="116" t="s">
        <v>420</v>
      </c>
      <c r="L103" s="494" t="s">
        <v>409</v>
      </c>
      <c r="M103" s="155" t="s">
        <v>42</v>
      </c>
      <c r="N103" s="156"/>
      <c r="O103" s="137"/>
      <c r="P103" s="137"/>
      <c r="Q103" s="137"/>
      <c r="R103" s="130"/>
      <c r="S103" s="208"/>
    </row>
    <row r="104" spans="1:19" ht="265.5" customHeight="1" x14ac:dyDescent="0.4">
      <c r="B104" s="144" t="s">
        <v>386</v>
      </c>
      <c r="C104" s="144" t="s">
        <v>394</v>
      </c>
      <c r="D104" s="149" t="s">
        <v>388</v>
      </c>
      <c r="E104" s="147" t="s">
        <v>427</v>
      </c>
      <c r="F104" s="131">
        <v>94</v>
      </c>
      <c r="G104" s="132" t="s">
        <v>46</v>
      </c>
      <c r="H104" s="136" t="s">
        <v>428</v>
      </c>
      <c r="I104" s="116" t="s">
        <v>429</v>
      </c>
      <c r="J104" s="115" t="s">
        <v>430</v>
      </c>
      <c r="K104" s="116" t="s">
        <v>431</v>
      </c>
      <c r="L104" s="494" t="s">
        <v>409</v>
      </c>
      <c r="M104" s="155" t="s">
        <v>42</v>
      </c>
      <c r="N104" s="156"/>
      <c r="O104" s="137"/>
      <c r="P104" s="137"/>
      <c r="Q104" s="137"/>
      <c r="R104" s="130"/>
      <c r="S104" s="208"/>
    </row>
    <row r="105" spans="1:19" ht="214.5" customHeight="1" x14ac:dyDescent="0.4">
      <c r="B105" s="144" t="s">
        <v>386</v>
      </c>
      <c r="C105" s="144" t="s">
        <v>394</v>
      </c>
      <c r="D105" s="149" t="s">
        <v>388</v>
      </c>
      <c r="E105" s="149" t="s">
        <v>427</v>
      </c>
      <c r="F105" s="128">
        <v>95</v>
      </c>
      <c r="G105" s="132" t="s">
        <v>133</v>
      </c>
      <c r="H105" s="136" t="s">
        <v>432</v>
      </c>
      <c r="I105" s="116" t="s">
        <v>433</v>
      </c>
      <c r="J105" s="115" t="s">
        <v>434</v>
      </c>
      <c r="K105" s="116" t="s">
        <v>435</v>
      </c>
      <c r="L105" s="494" t="s">
        <v>409</v>
      </c>
      <c r="M105" s="155" t="s">
        <v>42</v>
      </c>
      <c r="N105" s="156"/>
      <c r="O105" s="137"/>
      <c r="P105" s="137"/>
      <c r="Q105" s="137"/>
      <c r="R105" s="130"/>
      <c r="S105" s="208"/>
    </row>
    <row r="106" spans="1:19" ht="135" x14ac:dyDescent="0.4">
      <c r="B106" s="144" t="s">
        <v>386</v>
      </c>
      <c r="C106" s="144" t="s">
        <v>394</v>
      </c>
      <c r="D106" s="149" t="s">
        <v>388</v>
      </c>
      <c r="E106" s="150" t="s">
        <v>427</v>
      </c>
      <c r="F106" s="131">
        <v>96</v>
      </c>
      <c r="G106" s="132" t="s">
        <v>133</v>
      </c>
      <c r="H106" s="136" t="s">
        <v>436</v>
      </c>
      <c r="I106" s="116" t="s">
        <v>437</v>
      </c>
      <c r="J106" s="115" t="s">
        <v>438</v>
      </c>
      <c r="K106" s="116" t="s">
        <v>435</v>
      </c>
      <c r="L106" s="494" t="s">
        <v>409</v>
      </c>
      <c r="M106" s="155" t="s">
        <v>42</v>
      </c>
      <c r="N106" s="156"/>
      <c r="O106" s="137"/>
      <c r="P106" s="137"/>
      <c r="Q106" s="137"/>
      <c r="R106" s="130"/>
      <c r="S106" s="208"/>
    </row>
    <row r="107" spans="1:19" ht="231" customHeight="1" x14ac:dyDescent="0.4">
      <c r="A107" s="99"/>
      <c r="B107" s="144" t="s">
        <v>386</v>
      </c>
      <c r="C107" s="144" t="s">
        <v>394</v>
      </c>
      <c r="D107" s="149" t="s">
        <v>388</v>
      </c>
      <c r="E107" s="147" t="s">
        <v>439</v>
      </c>
      <c r="F107" s="128">
        <v>97</v>
      </c>
      <c r="G107" s="132" t="s">
        <v>46</v>
      </c>
      <c r="H107" s="136" t="s">
        <v>440</v>
      </c>
      <c r="I107" s="116" t="s">
        <v>441</v>
      </c>
      <c r="J107" s="115" t="s">
        <v>442</v>
      </c>
      <c r="K107" s="116" t="s">
        <v>443</v>
      </c>
      <c r="L107" s="494" t="s">
        <v>77</v>
      </c>
      <c r="M107" s="155" t="s">
        <v>42</v>
      </c>
      <c r="N107" s="156"/>
      <c r="O107" s="137"/>
      <c r="P107" s="137"/>
      <c r="Q107" s="137"/>
      <c r="R107" s="130"/>
      <c r="S107" s="209" t="s">
        <v>444</v>
      </c>
    </row>
    <row r="108" spans="1:19" ht="316.5" customHeight="1" x14ac:dyDescent="0.4">
      <c r="A108" s="99"/>
      <c r="B108" s="144" t="s">
        <v>386</v>
      </c>
      <c r="C108" s="144" t="s">
        <v>394</v>
      </c>
      <c r="D108" s="149" t="s">
        <v>388</v>
      </c>
      <c r="E108" s="149" t="s">
        <v>439</v>
      </c>
      <c r="F108" s="131">
        <v>98</v>
      </c>
      <c r="G108" s="132" t="s">
        <v>46</v>
      </c>
      <c r="H108" s="136" t="s">
        <v>445</v>
      </c>
      <c r="I108" s="116" t="s">
        <v>446</v>
      </c>
      <c r="J108" s="115" t="s">
        <v>447</v>
      </c>
      <c r="K108" s="116" t="s">
        <v>443</v>
      </c>
      <c r="L108" s="494" t="s">
        <v>77</v>
      </c>
      <c r="M108" s="155" t="s">
        <v>42</v>
      </c>
      <c r="N108" s="156"/>
      <c r="O108" s="137"/>
      <c r="P108" s="137"/>
      <c r="Q108" s="137"/>
      <c r="R108" s="130"/>
      <c r="S108" s="211"/>
    </row>
    <row r="109" spans="1:19" ht="165" x14ac:dyDescent="0.4">
      <c r="A109" s="99"/>
      <c r="B109" s="144" t="s">
        <v>386</v>
      </c>
      <c r="C109" s="144" t="s">
        <v>394</v>
      </c>
      <c r="D109" s="149" t="s">
        <v>388</v>
      </c>
      <c r="E109" s="149" t="s">
        <v>439</v>
      </c>
      <c r="F109" s="128">
        <v>99</v>
      </c>
      <c r="G109" s="132" t="s">
        <v>46</v>
      </c>
      <c r="H109" s="136" t="s">
        <v>448</v>
      </c>
      <c r="I109" s="116" t="s">
        <v>449</v>
      </c>
      <c r="J109" s="115" t="s">
        <v>450</v>
      </c>
      <c r="K109" s="116" t="s">
        <v>443</v>
      </c>
      <c r="L109" s="494" t="s">
        <v>77</v>
      </c>
      <c r="M109" s="155" t="s">
        <v>42</v>
      </c>
      <c r="N109" s="156"/>
      <c r="O109" s="137"/>
      <c r="P109" s="137"/>
      <c r="Q109" s="137"/>
      <c r="R109" s="130"/>
      <c r="S109" s="211"/>
    </row>
    <row r="110" spans="1:19" ht="165" x14ac:dyDescent="0.4">
      <c r="A110" s="99"/>
      <c r="B110" s="144" t="s">
        <v>386</v>
      </c>
      <c r="C110" s="144" t="s">
        <v>394</v>
      </c>
      <c r="D110" s="149" t="s">
        <v>388</v>
      </c>
      <c r="E110" s="150" t="s">
        <v>439</v>
      </c>
      <c r="F110" s="131">
        <v>100</v>
      </c>
      <c r="G110" s="132" t="s">
        <v>46</v>
      </c>
      <c r="H110" s="136" t="s">
        <v>451</v>
      </c>
      <c r="I110" s="116" t="s">
        <v>452</v>
      </c>
      <c r="J110" s="115" t="s">
        <v>453</v>
      </c>
      <c r="K110" s="116" t="s">
        <v>443</v>
      </c>
      <c r="L110" s="494" t="s">
        <v>77</v>
      </c>
      <c r="M110" s="155" t="s">
        <v>42</v>
      </c>
      <c r="N110" s="156"/>
      <c r="O110" s="137"/>
      <c r="P110" s="137"/>
      <c r="Q110" s="137"/>
      <c r="R110" s="130"/>
      <c r="S110" s="211"/>
    </row>
    <row r="111" spans="1:19" ht="181.5" customHeight="1" x14ac:dyDescent="0.4">
      <c r="A111" s="99"/>
      <c r="B111" s="144" t="s">
        <v>386</v>
      </c>
      <c r="C111" s="144" t="s">
        <v>394</v>
      </c>
      <c r="D111" s="149" t="s">
        <v>388</v>
      </c>
      <c r="E111" s="147" t="s">
        <v>454</v>
      </c>
      <c r="F111" s="128">
        <v>101</v>
      </c>
      <c r="G111" s="132" t="s">
        <v>46</v>
      </c>
      <c r="H111" s="136" t="s">
        <v>455</v>
      </c>
      <c r="I111" s="116" t="s">
        <v>456</v>
      </c>
      <c r="J111" s="115" t="s">
        <v>457</v>
      </c>
      <c r="K111" s="116" t="s">
        <v>357</v>
      </c>
      <c r="L111" s="494" t="s">
        <v>77</v>
      </c>
      <c r="M111" s="155" t="s">
        <v>42</v>
      </c>
      <c r="N111" s="156"/>
      <c r="O111" s="137"/>
      <c r="P111" s="137"/>
      <c r="Q111" s="137"/>
      <c r="R111" s="130"/>
      <c r="S111" s="211"/>
    </row>
    <row r="112" spans="1:19" ht="165" x14ac:dyDescent="0.4">
      <c r="A112" s="99"/>
      <c r="B112" s="144" t="s">
        <v>386</v>
      </c>
      <c r="C112" s="145" t="s">
        <v>394</v>
      </c>
      <c r="D112" s="149" t="s">
        <v>388</v>
      </c>
      <c r="E112" s="150" t="s">
        <v>458</v>
      </c>
      <c r="F112" s="131">
        <v>102</v>
      </c>
      <c r="G112" s="132" t="s">
        <v>46</v>
      </c>
      <c r="H112" s="136" t="s">
        <v>459</v>
      </c>
      <c r="I112" s="116" t="s">
        <v>460</v>
      </c>
      <c r="J112" s="115" t="s">
        <v>461</v>
      </c>
      <c r="K112" s="116" t="s">
        <v>304</v>
      </c>
      <c r="L112" s="494" t="s">
        <v>77</v>
      </c>
      <c r="M112" s="155" t="s">
        <v>42</v>
      </c>
      <c r="N112" s="156"/>
      <c r="O112" s="137"/>
      <c r="P112" s="137"/>
      <c r="Q112" s="137"/>
      <c r="R112" s="130"/>
      <c r="S112" s="210"/>
    </row>
    <row r="113" spans="1:19" ht="177.75" customHeight="1" x14ac:dyDescent="0.4">
      <c r="B113" s="144" t="s">
        <v>386</v>
      </c>
      <c r="C113" s="142" t="s">
        <v>462</v>
      </c>
      <c r="D113" s="149" t="s">
        <v>388</v>
      </c>
      <c r="E113" s="148" t="s">
        <v>463</v>
      </c>
      <c r="F113" s="128">
        <v>103</v>
      </c>
      <c r="G113" s="132" t="s">
        <v>46</v>
      </c>
      <c r="H113" s="136" t="s">
        <v>464</v>
      </c>
      <c r="I113" s="116" t="s">
        <v>465</v>
      </c>
      <c r="J113" s="115" t="s">
        <v>466</v>
      </c>
      <c r="K113" s="116" t="s">
        <v>467</v>
      </c>
      <c r="L113" s="494" t="s">
        <v>77</v>
      </c>
      <c r="M113" s="155" t="s">
        <v>42</v>
      </c>
      <c r="N113" s="156"/>
      <c r="O113" s="137"/>
      <c r="P113" s="137"/>
      <c r="Q113" s="137"/>
      <c r="R113" s="130"/>
      <c r="S113" s="209" t="s">
        <v>468</v>
      </c>
    </row>
    <row r="114" spans="1:19" ht="179.25" customHeight="1" x14ac:dyDescent="0.4">
      <c r="B114" s="144" t="s">
        <v>386</v>
      </c>
      <c r="C114" s="144" t="s">
        <v>469</v>
      </c>
      <c r="D114" s="149" t="s">
        <v>388</v>
      </c>
      <c r="E114" s="149" t="s">
        <v>463</v>
      </c>
      <c r="F114" s="131">
        <v>104</v>
      </c>
      <c r="G114" s="132" t="s">
        <v>46</v>
      </c>
      <c r="H114" s="136" t="s">
        <v>470</v>
      </c>
      <c r="I114" s="116" t="s">
        <v>471</v>
      </c>
      <c r="J114" s="115" t="s">
        <v>472</v>
      </c>
      <c r="K114" s="116" t="s">
        <v>467</v>
      </c>
      <c r="L114" s="494" t="s">
        <v>77</v>
      </c>
      <c r="M114" s="155" t="s">
        <v>42</v>
      </c>
      <c r="N114" s="156"/>
      <c r="O114" s="137"/>
      <c r="P114" s="137"/>
      <c r="Q114" s="137"/>
      <c r="R114" s="130"/>
      <c r="S114" s="211"/>
    </row>
    <row r="115" spans="1:19" ht="187.5" customHeight="1" x14ac:dyDescent="0.4">
      <c r="B115" s="144" t="s">
        <v>386</v>
      </c>
      <c r="C115" s="144" t="s">
        <v>469</v>
      </c>
      <c r="D115" s="149" t="s">
        <v>388</v>
      </c>
      <c r="E115" s="149" t="s">
        <v>463</v>
      </c>
      <c r="F115" s="128">
        <v>105</v>
      </c>
      <c r="G115" s="132" t="s">
        <v>46</v>
      </c>
      <c r="H115" s="136" t="s">
        <v>473</v>
      </c>
      <c r="I115" s="116" t="s">
        <v>474</v>
      </c>
      <c r="J115" s="115" t="s">
        <v>475</v>
      </c>
      <c r="K115" s="116" t="s">
        <v>467</v>
      </c>
      <c r="L115" s="494" t="s">
        <v>77</v>
      </c>
      <c r="M115" s="155" t="s">
        <v>42</v>
      </c>
      <c r="N115" s="156"/>
      <c r="O115" s="137"/>
      <c r="P115" s="137"/>
      <c r="Q115" s="137"/>
      <c r="R115" s="130"/>
      <c r="S115" s="211"/>
    </row>
    <row r="116" spans="1:19" ht="150" x14ac:dyDescent="0.4">
      <c r="B116" s="144" t="s">
        <v>386</v>
      </c>
      <c r="C116" s="144" t="s">
        <v>469</v>
      </c>
      <c r="D116" s="149" t="s">
        <v>388</v>
      </c>
      <c r="E116" s="149" t="s">
        <v>463</v>
      </c>
      <c r="F116" s="131">
        <v>106</v>
      </c>
      <c r="G116" s="132" t="s">
        <v>46</v>
      </c>
      <c r="H116" s="136" t="s">
        <v>476</v>
      </c>
      <c r="I116" s="116" t="s">
        <v>477</v>
      </c>
      <c r="J116" s="115" t="s">
        <v>478</v>
      </c>
      <c r="K116" s="116" t="s">
        <v>467</v>
      </c>
      <c r="L116" s="494" t="s">
        <v>77</v>
      </c>
      <c r="M116" s="155" t="s">
        <v>42</v>
      </c>
      <c r="N116" s="156"/>
      <c r="O116" s="137"/>
      <c r="P116" s="137"/>
      <c r="Q116" s="137"/>
      <c r="R116" s="130"/>
      <c r="S116" s="211"/>
    </row>
    <row r="117" spans="1:19" ht="150" x14ac:dyDescent="0.4">
      <c r="A117" s="99"/>
      <c r="B117" s="144" t="s">
        <v>386</v>
      </c>
      <c r="C117" s="144" t="s">
        <v>469</v>
      </c>
      <c r="D117" s="149" t="s">
        <v>388</v>
      </c>
      <c r="E117" s="149" t="s">
        <v>463</v>
      </c>
      <c r="F117" s="128">
        <v>107</v>
      </c>
      <c r="G117" s="132" t="s">
        <v>46</v>
      </c>
      <c r="H117" s="136" t="s">
        <v>479</v>
      </c>
      <c r="I117" s="116" t="s">
        <v>480</v>
      </c>
      <c r="J117" s="115" t="s">
        <v>481</v>
      </c>
      <c r="K117" s="116" t="s">
        <v>357</v>
      </c>
      <c r="L117" s="494" t="s">
        <v>77</v>
      </c>
      <c r="M117" s="155" t="s">
        <v>42</v>
      </c>
      <c r="N117" s="156"/>
      <c r="O117" s="137"/>
      <c r="P117" s="137"/>
      <c r="Q117" s="137"/>
      <c r="R117" s="130"/>
      <c r="S117" s="211"/>
    </row>
    <row r="118" spans="1:19" ht="150" x14ac:dyDescent="0.4">
      <c r="B118" s="144" t="s">
        <v>386</v>
      </c>
      <c r="C118" s="144" t="s">
        <v>469</v>
      </c>
      <c r="D118" s="149" t="s">
        <v>388</v>
      </c>
      <c r="E118" s="149" t="s">
        <v>463</v>
      </c>
      <c r="F118" s="131">
        <v>108</v>
      </c>
      <c r="G118" s="132" t="s">
        <v>46</v>
      </c>
      <c r="H118" s="136" t="s">
        <v>482</v>
      </c>
      <c r="I118" s="116" t="s">
        <v>483</v>
      </c>
      <c r="J118" s="115" t="s">
        <v>484</v>
      </c>
      <c r="K118" s="116" t="s">
        <v>485</v>
      </c>
      <c r="L118" s="494" t="s">
        <v>77</v>
      </c>
      <c r="M118" s="155" t="s">
        <v>42</v>
      </c>
      <c r="N118" s="156"/>
      <c r="O118" s="137"/>
      <c r="P118" s="137"/>
      <c r="Q118" s="137"/>
      <c r="R118" s="130"/>
      <c r="S118" s="211"/>
    </row>
    <row r="119" spans="1:19" ht="150" x14ac:dyDescent="0.4">
      <c r="B119" s="144" t="s">
        <v>386</v>
      </c>
      <c r="C119" s="144" t="s">
        <v>469</v>
      </c>
      <c r="D119" s="149" t="s">
        <v>388</v>
      </c>
      <c r="E119" s="149" t="s">
        <v>463</v>
      </c>
      <c r="F119" s="128">
        <v>109</v>
      </c>
      <c r="G119" s="132" t="s">
        <v>46</v>
      </c>
      <c r="H119" s="136" t="s">
        <v>486</v>
      </c>
      <c r="I119" s="116" t="s">
        <v>487</v>
      </c>
      <c r="J119" s="115" t="s">
        <v>488</v>
      </c>
      <c r="K119" s="116" t="s">
        <v>357</v>
      </c>
      <c r="L119" s="494" t="s">
        <v>77</v>
      </c>
      <c r="M119" s="155" t="s">
        <v>42</v>
      </c>
      <c r="N119" s="156"/>
      <c r="O119" s="137"/>
      <c r="P119" s="137"/>
      <c r="Q119" s="137"/>
      <c r="R119" s="130"/>
      <c r="S119" s="211"/>
    </row>
    <row r="120" spans="1:19" ht="150" x14ac:dyDescent="0.4">
      <c r="B120" s="144" t="s">
        <v>386</v>
      </c>
      <c r="C120" s="144" t="s">
        <v>469</v>
      </c>
      <c r="D120" s="149" t="s">
        <v>388</v>
      </c>
      <c r="E120" s="149" t="s">
        <v>463</v>
      </c>
      <c r="F120" s="131">
        <v>110</v>
      </c>
      <c r="G120" s="132" t="s">
        <v>46</v>
      </c>
      <c r="H120" s="136" t="s">
        <v>489</v>
      </c>
      <c r="I120" s="116" t="s">
        <v>490</v>
      </c>
      <c r="J120" s="115" t="s">
        <v>491</v>
      </c>
      <c r="K120" s="116" t="s">
        <v>357</v>
      </c>
      <c r="L120" s="494" t="s">
        <v>77</v>
      </c>
      <c r="M120" s="155" t="s">
        <v>42</v>
      </c>
      <c r="N120" s="156"/>
      <c r="O120" s="137"/>
      <c r="P120" s="137"/>
      <c r="Q120" s="137"/>
      <c r="R120" s="130"/>
      <c r="S120" s="211"/>
    </row>
    <row r="121" spans="1:19" ht="150" x14ac:dyDescent="0.4">
      <c r="B121" s="144" t="s">
        <v>386</v>
      </c>
      <c r="C121" s="144" t="s">
        <v>469</v>
      </c>
      <c r="D121" s="149" t="s">
        <v>388</v>
      </c>
      <c r="E121" s="149" t="s">
        <v>463</v>
      </c>
      <c r="F121" s="128">
        <v>111</v>
      </c>
      <c r="G121" s="132" t="s">
        <v>46</v>
      </c>
      <c r="H121" s="136" t="s">
        <v>492</v>
      </c>
      <c r="I121" s="116" t="s">
        <v>493</v>
      </c>
      <c r="J121" s="115" t="s">
        <v>494</v>
      </c>
      <c r="K121" s="116" t="s">
        <v>467</v>
      </c>
      <c r="L121" s="494" t="s">
        <v>77</v>
      </c>
      <c r="M121" s="155" t="s">
        <v>42</v>
      </c>
      <c r="N121" s="156"/>
      <c r="O121" s="137"/>
      <c r="P121" s="137"/>
      <c r="Q121" s="137"/>
      <c r="R121" s="130"/>
      <c r="S121" s="211"/>
    </row>
    <row r="122" spans="1:19" ht="150" x14ac:dyDescent="0.4">
      <c r="B122" s="144" t="s">
        <v>386</v>
      </c>
      <c r="C122" s="145" t="s">
        <v>469</v>
      </c>
      <c r="D122" s="150" t="s">
        <v>388</v>
      </c>
      <c r="E122" s="150" t="s">
        <v>463</v>
      </c>
      <c r="F122" s="131">
        <v>112</v>
      </c>
      <c r="G122" s="132" t="s">
        <v>46</v>
      </c>
      <c r="H122" s="136" t="s">
        <v>495</v>
      </c>
      <c r="I122" s="116" t="s">
        <v>496</v>
      </c>
      <c r="J122" s="115" t="s">
        <v>497</v>
      </c>
      <c r="K122" s="116" t="s">
        <v>347</v>
      </c>
      <c r="L122" s="494" t="s">
        <v>77</v>
      </c>
      <c r="M122" s="155" t="s">
        <v>42</v>
      </c>
      <c r="N122" s="156"/>
      <c r="O122" s="137"/>
      <c r="P122" s="137"/>
      <c r="Q122" s="137"/>
      <c r="R122" s="130"/>
      <c r="S122" s="210"/>
    </row>
    <row r="123" spans="1:19" ht="366.75" customHeight="1" x14ac:dyDescent="0.4">
      <c r="B123" s="144" t="s">
        <v>386</v>
      </c>
      <c r="C123" s="142" t="s">
        <v>498</v>
      </c>
      <c r="D123" s="147" t="s">
        <v>499</v>
      </c>
      <c r="E123" s="147" t="s">
        <v>500</v>
      </c>
      <c r="F123" s="128">
        <v>113</v>
      </c>
      <c r="G123" s="129" t="s">
        <v>36</v>
      </c>
      <c r="H123" s="136" t="s">
        <v>501</v>
      </c>
      <c r="I123" s="116" t="s">
        <v>502</v>
      </c>
      <c r="J123" s="115" t="s">
        <v>503</v>
      </c>
      <c r="K123" s="116" t="s">
        <v>246</v>
      </c>
      <c r="L123" s="494" t="s">
        <v>77</v>
      </c>
      <c r="M123" s="155" t="s">
        <v>42</v>
      </c>
      <c r="N123" s="156"/>
      <c r="O123" s="137"/>
      <c r="P123" s="137"/>
      <c r="Q123" s="137"/>
      <c r="R123" s="130"/>
      <c r="S123" s="209" t="s">
        <v>504</v>
      </c>
    </row>
    <row r="124" spans="1:19" ht="300" x14ac:dyDescent="0.4">
      <c r="B124" s="144" t="s">
        <v>386</v>
      </c>
      <c r="C124" s="144" t="s">
        <v>505</v>
      </c>
      <c r="D124" s="149" t="s">
        <v>506</v>
      </c>
      <c r="E124" s="149" t="s">
        <v>500</v>
      </c>
      <c r="F124" s="131">
        <v>114</v>
      </c>
      <c r="G124" s="129" t="s">
        <v>36</v>
      </c>
      <c r="H124" s="136" t="s">
        <v>507</v>
      </c>
      <c r="I124" s="116" t="s">
        <v>508</v>
      </c>
      <c r="J124" s="115" t="s">
        <v>509</v>
      </c>
      <c r="K124" s="116" t="s">
        <v>246</v>
      </c>
      <c r="L124" s="494" t="s">
        <v>77</v>
      </c>
      <c r="M124" s="155" t="s">
        <v>42</v>
      </c>
      <c r="N124" s="156"/>
      <c r="O124" s="137"/>
      <c r="P124" s="137"/>
      <c r="Q124" s="137"/>
      <c r="R124" s="130"/>
      <c r="S124" s="211"/>
    </row>
    <row r="125" spans="1:19" ht="300" x14ac:dyDescent="0.4">
      <c r="B125" s="144" t="s">
        <v>386</v>
      </c>
      <c r="C125" s="144" t="s">
        <v>505</v>
      </c>
      <c r="D125" s="149" t="s">
        <v>506</v>
      </c>
      <c r="E125" s="149" t="s">
        <v>500</v>
      </c>
      <c r="F125" s="128">
        <v>115</v>
      </c>
      <c r="G125" s="129" t="s">
        <v>36</v>
      </c>
      <c r="H125" s="136" t="s">
        <v>510</v>
      </c>
      <c r="I125" s="116" t="s">
        <v>511</v>
      </c>
      <c r="J125" s="115" t="s">
        <v>512</v>
      </c>
      <c r="K125" s="116" t="s">
        <v>246</v>
      </c>
      <c r="L125" s="494" t="s">
        <v>165</v>
      </c>
      <c r="M125" s="155" t="s">
        <v>42</v>
      </c>
      <c r="N125" s="156"/>
      <c r="O125" s="137"/>
      <c r="P125" s="137"/>
      <c r="Q125" s="137"/>
      <c r="R125" s="130"/>
      <c r="S125" s="211"/>
    </row>
    <row r="126" spans="1:19" ht="300" x14ac:dyDescent="0.4">
      <c r="B126" s="144" t="s">
        <v>386</v>
      </c>
      <c r="C126" s="144" t="s">
        <v>505</v>
      </c>
      <c r="D126" s="149" t="s">
        <v>506</v>
      </c>
      <c r="E126" s="149" t="s">
        <v>500</v>
      </c>
      <c r="F126" s="131">
        <v>116</v>
      </c>
      <c r="G126" s="132" t="s">
        <v>46</v>
      </c>
      <c r="H126" s="136" t="s">
        <v>513</v>
      </c>
      <c r="I126" s="116" t="s">
        <v>514</v>
      </c>
      <c r="J126" s="115" t="s">
        <v>515</v>
      </c>
      <c r="K126" s="116" t="s">
        <v>246</v>
      </c>
      <c r="L126" s="494" t="s">
        <v>165</v>
      </c>
      <c r="M126" s="155" t="s">
        <v>42</v>
      </c>
      <c r="N126" s="156"/>
      <c r="O126" s="137"/>
      <c r="P126" s="137"/>
      <c r="Q126" s="137"/>
      <c r="R126" s="130"/>
      <c r="S126" s="211"/>
    </row>
    <row r="127" spans="1:19" ht="300" x14ac:dyDescent="0.4">
      <c r="B127" s="144" t="s">
        <v>386</v>
      </c>
      <c r="C127" s="144" t="s">
        <v>505</v>
      </c>
      <c r="D127" s="149" t="s">
        <v>506</v>
      </c>
      <c r="E127" s="149" t="s">
        <v>500</v>
      </c>
      <c r="F127" s="128">
        <v>117</v>
      </c>
      <c r="G127" s="129" t="s">
        <v>36</v>
      </c>
      <c r="H127" s="136" t="s">
        <v>516</v>
      </c>
      <c r="I127" s="116" t="s">
        <v>517</v>
      </c>
      <c r="J127" s="115" t="s">
        <v>518</v>
      </c>
      <c r="K127" s="116" t="s">
        <v>246</v>
      </c>
      <c r="L127" s="494" t="s">
        <v>77</v>
      </c>
      <c r="M127" s="155" t="s">
        <v>42</v>
      </c>
      <c r="N127" s="156"/>
      <c r="O127" s="137"/>
      <c r="P127" s="137"/>
      <c r="Q127" s="137"/>
      <c r="R127" s="130"/>
      <c r="S127" s="211"/>
    </row>
    <row r="128" spans="1:19" ht="300" x14ac:dyDescent="0.4">
      <c r="B128" s="144" t="s">
        <v>386</v>
      </c>
      <c r="C128" s="144" t="s">
        <v>505</v>
      </c>
      <c r="D128" s="149" t="s">
        <v>506</v>
      </c>
      <c r="E128" s="149" t="s">
        <v>500</v>
      </c>
      <c r="F128" s="131">
        <v>118</v>
      </c>
      <c r="G128" s="132" t="s">
        <v>46</v>
      </c>
      <c r="H128" s="136" t="s">
        <v>519</v>
      </c>
      <c r="I128" s="116" t="s">
        <v>520</v>
      </c>
      <c r="J128" s="115" t="s">
        <v>521</v>
      </c>
      <c r="K128" s="116" t="s">
        <v>246</v>
      </c>
      <c r="L128" s="494" t="s">
        <v>77</v>
      </c>
      <c r="M128" s="155" t="s">
        <v>42</v>
      </c>
      <c r="N128" s="156"/>
      <c r="O128" s="137"/>
      <c r="P128" s="137"/>
      <c r="Q128" s="137"/>
      <c r="R128" s="130"/>
      <c r="S128" s="211"/>
    </row>
    <row r="129" spans="1:19" ht="300" x14ac:dyDescent="0.4">
      <c r="B129" s="144" t="s">
        <v>386</v>
      </c>
      <c r="C129" s="144" t="s">
        <v>505</v>
      </c>
      <c r="D129" s="149" t="s">
        <v>506</v>
      </c>
      <c r="E129" s="149" t="s">
        <v>500</v>
      </c>
      <c r="F129" s="128">
        <v>119</v>
      </c>
      <c r="G129" s="132" t="s">
        <v>46</v>
      </c>
      <c r="H129" s="136" t="s">
        <v>522</v>
      </c>
      <c r="I129" s="116" t="s">
        <v>523</v>
      </c>
      <c r="J129" s="115" t="s">
        <v>524</v>
      </c>
      <c r="K129" s="116" t="s">
        <v>246</v>
      </c>
      <c r="L129" s="494" t="s">
        <v>77</v>
      </c>
      <c r="M129" s="155" t="s">
        <v>42</v>
      </c>
      <c r="N129" s="156"/>
      <c r="O129" s="137"/>
      <c r="P129" s="137"/>
      <c r="Q129" s="137"/>
      <c r="R129" s="130"/>
      <c r="S129" s="211"/>
    </row>
    <row r="130" spans="1:19" ht="300" x14ac:dyDescent="0.4">
      <c r="B130" s="144" t="s">
        <v>386</v>
      </c>
      <c r="C130" s="144" t="s">
        <v>505</v>
      </c>
      <c r="D130" s="149" t="s">
        <v>506</v>
      </c>
      <c r="E130" s="149" t="s">
        <v>500</v>
      </c>
      <c r="F130" s="131">
        <v>120</v>
      </c>
      <c r="G130" s="132" t="s">
        <v>133</v>
      </c>
      <c r="H130" s="136" t="s">
        <v>525</v>
      </c>
      <c r="I130" s="116" t="s">
        <v>526</v>
      </c>
      <c r="J130" s="115" t="s">
        <v>527</v>
      </c>
      <c r="K130" s="116" t="s">
        <v>357</v>
      </c>
      <c r="L130" s="494" t="s">
        <v>77</v>
      </c>
      <c r="M130" s="155" t="s">
        <v>42</v>
      </c>
      <c r="N130" s="156"/>
      <c r="O130" s="137"/>
      <c r="P130" s="137"/>
      <c r="Q130" s="137"/>
      <c r="R130" s="130"/>
      <c r="S130" s="211"/>
    </row>
    <row r="131" spans="1:19" ht="300" x14ac:dyDescent="0.4">
      <c r="B131" s="144" t="s">
        <v>386</v>
      </c>
      <c r="C131" s="144" t="s">
        <v>505</v>
      </c>
      <c r="D131" s="149" t="s">
        <v>506</v>
      </c>
      <c r="E131" s="149" t="s">
        <v>500</v>
      </c>
      <c r="F131" s="128">
        <v>121</v>
      </c>
      <c r="G131" s="132" t="s">
        <v>46</v>
      </c>
      <c r="H131" s="136" t="s">
        <v>528</v>
      </c>
      <c r="I131" s="116" t="s">
        <v>529</v>
      </c>
      <c r="J131" s="115" t="s">
        <v>530</v>
      </c>
      <c r="K131" s="116" t="s">
        <v>357</v>
      </c>
      <c r="L131" s="494" t="s">
        <v>77</v>
      </c>
      <c r="M131" s="155" t="s">
        <v>42</v>
      </c>
      <c r="N131" s="156"/>
      <c r="O131" s="137"/>
      <c r="P131" s="137"/>
      <c r="Q131" s="137"/>
      <c r="R131" s="130"/>
      <c r="S131" s="211"/>
    </row>
    <row r="132" spans="1:19" ht="300" x14ac:dyDescent="0.4">
      <c r="B132" s="144" t="s">
        <v>386</v>
      </c>
      <c r="C132" s="145" t="s">
        <v>505</v>
      </c>
      <c r="D132" s="150" t="s">
        <v>506</v>
      </c>
      <c r="E132" s="150" t="s">
        <v>500</v>
      </c>
      <c r="F132" s="131">
        <v>122</v>
      </c>
      <c r="G132" s="132" t="s">
        <v>133</v>
      </c>
      <c r="H132" s="136" t="s">
        <v>531</v>
      </c>
      <c r="I132" s="116" t="s">
        <v>532</v>
      </c>
      <c r="J132" s="115" t="s">
        <v>533</v>
      </c>
      <c r="K132" s="116" t="s">
        <v>357</v>
      </c>
      <c r="L132" s="494" t="s">
        <v>165</v>
      </c>
      <c r="M132" s="155" t="s">
        <v>42</v>
      </c>
      <c r="N132" s="156"/>
      <c r="O132" s="137"/>
      <c r="P132" s="137"/>
      <c r="Q132" s="137"/>
      <c r="R132" s="130"/>
      <c r="S132" s="210"/>
    </row>
    <row r="133" spans="1:19" ht="159.75" customHeight="1" x14ac:dyDescent="0.4">
      <c r="B133" s="144" t="s">
        <v>386</v>
      </c>
      <c r="C133" s="142" t="s">
        <v>534</v>
      </c>
      <c r="D133" s="147" t="s">
        <v>535</v>
      </c>
      <c r="E133" s="135" t="s">
        <v>536</v>
      </c>
      <c r="F133" s="128">
        <v>123</v>
      </c>
      <c r="G133" s="132" t="s">
        <v>46</v>
      </c>
      <c r="H133" s="136" t="s">
        <v>537</v>
      </c>
      <c r="I133" s="116" t="s">
        <v>538</v>
      </c>
      <c r="J133" s="115" t="s">
        <v>539</v>
      </c>
      <c r="K133" s="116" t="s">
        <v>287</v>
      </c>
      <c r="L133" s="494" t="s">
        <v>77</v>
      </c>
      <c r="M133" s="155" t="s">
        <v>42</v>
      </c>
      <c r="N133" s="156"/>
      <c r="O133" s="137"/>
      <c r="P133" s="137"/>
      <c r="Q133" s="137"/>
      <c r="R133" s="130"/>
      <c r="S133" s="209" t="s">
        <v>540</v>
      </c>
    </row>
    <row r="134" spans="1:19" ht="263.45" customHeight="1" x14ac:dyDescent="0.4">
      <c r="B134" s="144" t="s">
        <v>386</v>
      </c>
      <c r="C134" s="144" t="s">
        <v>541</v>
      </c>
      <c r="D134" s="149" t="s">
        <v>535</v>
      </c>
      <c r="E134" s="147" t="s">
        <v>542</v>
      </c>
      <c r="F134" s="131">
        <v>124</v>
      </c>
      <c r="G134" s="129" t="s">
        <v>36</v>
      </c>
      <c r="H134" s="136" t="s">
        <v>543</v>
      </c>
      <c r="I134" s="116" t="s">
        <v>544</v>
      </c>
      <c r="J134" s="115" t="s">
        <v>545</v>
      </c>
      <c r="K134" s="116" t="s">
        <v>287</v>
      </c>
      <c r="L134" s="494" t="s">
        <v>77</v>
      </c>
      <c r="M134" s="155" t="s">
        <v>42</v>
      </c>
      <c r="N134" s="156"/>
      <c r="O134" s="137"/>
      <c r="P134" s="137"/>
      <c r="Q134" s="137"/>
      <c r="R134" s="130"/>
      <c r="S134" s="211"/>
    </row>
    <row r="135" spans="1:19" ht="246.6" customHeight="1" x14ac:dyDescent="0.4">
      <c r="B135" s="144" t="s">
        <v>386</v>
      </c>
      <c r="C135" s="144" t="s">
        <v>541</v>
      </c>
      <c r="D135" s="149" t="s">
        <v>535</v>
      </c>
      <c r="E135" s="149" t="s">
        <v>542</v>
      </c>
      <c r="F135" s="128">
        <v>125</v>
      </c>
      <c r="G135" s="132" t="s">
        <v>46</v>
      </c>
      <c r="H135" s="136" t="s">
        <v>546</v>
      </c>
      <c r="I135" s="116" t="s">
        <v>547</v>
      </c>
      <c r="J135" s="115" t="s">
        <v>548</v>
      </c>
      <c r="K135" s="116" t="s">
        <v>357</v>
      </c>
      <c r="L135" s="494" t="s">
        <v>77</v>
      </c>
      <c r="M135" s="155" t="s">
        <v>42</v>
      </c>
      <c r="N135" s="156"/>
      <c r="O135" s="137"/>
      <c r="P135" s="137"/>
      <c r="Q135" s="137"/>
      <c r="R135" s="130"/>
      <c r="S135" s="211"/>
    </row>
    <row r="136" spans="1:19" ht="204" customHeight="1" x14ac:dyDescent="0.4">
      <c r="B136" s="144" t="s">
        <v>386</v>
      </c>
      <c r="C136" s="144" t="s">
        <v>541</v>
      </c>
      <c r="D136" s="149" t="s">
        <v>535</v>
      </c>
      <c r="E136" s="149" t="s">
        <v>542</v>
      </c>
      <c r="F136" s="131">
        <v>126</v>
      </c>
      <c r="G136" s="132" t="s">
        <v>133</v>
      </c>
      <c r="H136" s="136" t="s">
        <v>549</v>
      </c>
      <c r="I136" s="116" t="s">
        <v>550</v>
      </c>
      <c r="J136" s="115" t="s">
        <v>551</v>
      </c>
      <c r="K136" s="116" t="s">
        <v>357</v>
      </c>
      <c r="L136" s="494" t="s">
        <v>77</v>
      </c>
      <c r="M136" s="155" t="s">
        <v>42</v>
      </c>
      <c r="N136" s="156"/>
      <c r="O136" s="137"/>
      <c r="P136" s="137"/>
      <c r="Q136" s="137"/>
      <c r="R136" s="130"/>
      <c r="S136" s="211"/>
    </row>
    <row r="137" spans="1:19" ht="204" customHeight="1" x14ac:dyDescent="0.4">
      <c r="B137" s="144" t="s">
        <v>386</v>
      </c>
      <c r="C137" s="144" t="s">
        <v>541</v>
      </c>
      <c r="D137" s="149" t="s">
        <v>535</v>
      </c>
      <c r="E137" s="149" t="s">
        <v>542</v>
      </c>
      <c r="F137" s="128">
        <v>127</v>
      </c>
      <c r="G137" s="132" t="s">
        <v>133</v>
      </c>
      <c r="H137" s="136" t="s">
        <v>552</v>
      </c>
      <c r="I137" s="116" t="s">
        <v>553</v>
      </c>
      <c r="J137" s="115" t="s">
        <v>551</v>
      </c>
      <c r="K137" s="116" t="s">
        <v>357</v>
      </c>
      <c r="L137" s="494" t="s">
        <v>77</v>
      </c>
      <c r="M137" s="155" t="s">
        <v>42</v>
      </c>
      <c r="N137" s="156"/>
      <c r="O137" s="137"/>
      <c r="P137" s="137"/>
      <c r="Q137" s="137"/>
      <c r="R137" s="130"/>
      <c r="S137" s="211"/>
    </row>
    <row r="138" spans="1:19" ht="204" customHeight="1" x14ac:dyDescent="0.4">
      <c r="B138" s="144" t="s">
        <v>386</v>
      </c>
      <c r="C138" s="144" t="s">
        <v>541</v>
      </c>
      <c r="D138" s="149" t="s">
        <v>535</v>
      </c>
      <c r="E138" s="149" t="s">
        <v>542</v>
      </c>
      <c r="F138" s="131">
        <v>128</v>
      </c>
      <c r="G138" s="132" t="s">
        <v>133</v>
      </c>
      <c r="H138" s="136" t="s">
        <v>554</v>
      </c>
      <c r="I138" s="116" t="s">
        <v>555</v>
      </c>
      <c r="J138" s="115" t="s">
        <v>556</v>
      </c>
      <c r="K138" s="116" t="s">
        <v>357</v>
      </c>
      <c r="L138" s="494" t="s">
        <v>77</v>
      </c>
      <c r="M138" s="155" t="s">
        <v>42</v>
      </c>
      <c r="N138" s="156"/>
      <c r="O138" s="137"/>
      <c r="P138" s="137"/>
      <c r="Q138" s="137"/>
      <c r="R138" s="130"/>
      <c r="S138" s="210"/>
    </row>
    <row r="139" spans="1:19" ht="204" customHeight="1" x14ac:dyDescent="0.4">
      <c r="B139" s="144" t="s">
        <v>386</v>
      </c>
      <c r="C139" s="142" t="s">
        <v>557</v>
      </c>
      <c r="D139" s="147" t="s">
        <v>535</v>
      </c>
      <c r="E139" s="147" t="s">
        <v>558</v>
      </c>
      <c r="F139" s="128">
        <v>129</v>
      </c>
      <c r="G139" s="132" t="s">
        <v>133</v>
      </c>
      <c r="H139" s="136" t="s">
        <v>559</v>
      </c>
      <c r="I139" s="116" t="s">
        <v>560</v>
      </c>
      <c r="J139" s="115" t="s">
        <v>561</v>
      </c>
      <c r="K139" s="116" t="s">
        <v>287</v>
      </c>
      <c r="L139" s="494" t="s">
        <v>77</v>
      </c>
      <c r="M139" s="155" t="s">
        <v>42</v>
      </c>
      <c r="N139" s="156"/>
      <c r="O139" s="137"/>
      <c r="P139" s="137"/>
      <c r="Q139" s="137"/>
      <c r="R139" s="130"/>
      <c r="S139" s="209" t="s">
        <v>562</v>
      </c>
    </row>
    <row r="140" spans="1:19" ht="119.25" customHeight="1" x14ac:dyDescent="0.4">
      <c r="B140" s="144" t="s">
        <v>386</v>
      </c>
      <c r="C140" s="145" t="s">
        <v>563</v>
      </c>
      <c r="D140" s="150" t="s">
        <v>535</v>
      </c>
      <c r="E140" s="150" t="s">
        <v>558</v>
      </c>
      <c r="F140" s="131">
        <v>130</v>
      </c>
      <c r="G140" s="132" t="s">
        <v>46</v>
      </c>
      <c r="H140" s="136" t="s">
        <v>564</v>
      </c>
      <c r="I140" s="116" t="s">
        <v>565</v>
      </c>
      <c r="J140" s="115" t="s">
        <v>566</v>
      </c>
      <c r="K140" s="116" t="s">
        <v>287</v>
      </c>
      <c r="L140" s="494" t="s">
        <v>77</v>
      </c>
      <c r="M140" s="155" t="s">
        <v>42</v>
      </c>
      <c r="N140" s="156"/>
      <c r="O140" s="137"/>
      <c r="P140" s="137"/>
      <c r="Q140" s="137"/>
      <c r="R140" s="130"/>
      <c r="S140" s="210"/>
    </row>
    <row r="141" spans="1:19" ht="236.25" customHeight="1" x14ac:dyDescent="0.4">
      <c r="A141" s="99"/>
      <c r="B141" s="144" t="s">
        <v>386</v>
      </c>
      <c r="C141" s="142" t="s">
        <v>567</v>
      </c>
      <c r="D141" s="147" t="s">
        <v>535</v>
      </c>
      <c r="E141" s="147" t="s">
        <v>558</v>
      </c>
      <c r="F141" s="128">
        <v>131</v>
      </c>
      <c r="G141" s="132" t="s">
        <v>46</v>
      </c>
      <c r="H141" s="136" t="s">
        <v>568</v>
      </c>
      <c r="I141" s="116" t="s">
        <v>569</v>
      </c>
      <c r="J141" s="115" t="s">
        <v>570</v>
      </c>
      <c r="K141" s="116" t="s">
        <v>485</v>
      </c>
      <c r="L141" s="494" t="s">
        <v>77</v>
      </c>
      <c r="M141" s="155" t="s">
        <v>42</v>
      </c>
      <c r="N141" s="156"/>
      <c r="O141" s="137"/>
      <c r="P141" s="137"/>
      <c r="Q141" s="137"/>
      <c r="R141" s="130"/>
      <c r="S141" s="209" t="s">
        <v>571</v>
      </c>
    </row>
    <row r="142" spans="1:19" ht="182.25" customHeight="1" x14ac:dyDescent="0.4">
      <c r="A142" s="99"/>
      <c r="B142" s="144" t="s">
        <v>386</v>
      </c>
      <c r="C142" s="144" t="s">
        <v>572</v>
      </c>
      <c r="D142" s="149" t="s">
        <v>535</v>
      </c>
      <c r="E142" s="149" t="s">
        <v>558</v>
      </c>
      <c r="F142" s="131">
        <v>132</v>
      </c>
      <c r="G142" s="132" t="s">
        <v>46</v>
      </c>
      <c r="H142" s="136" t="s">
        <v>573</v>
      </c>
      <c r="I142" s="116" t="s">
        <v>574</v>
      </c>
      <c r="J142" s="115" t="s">
        <v>575</v>
      </c>
      <c r="K142" s="116" t="s">
        <v>485</v>
      </c>
      <c r="L142" s="494" t="s">
        <v>77</v>
      </c>
      <c r="M142" s="155" t="s">
        <v>42</v>
      </c>
      <c r="N142" s="156"/>
      <c r="O142" s="137"/>
      <c r="P142" s="137"/>
      <c r="Q142" s="137"/>
      <c r="R142" s="130"/>
      <c r="S142" s="211"/>
    </row>
    <row r="143" spans="1:19" ht="225.75" customHeight="1" x14ac:dyDescent="0.4">
      <c r="A143" s="99"/>
      <c r="B143" s="144" t="s">
        <v>386</v>
      </c>
      <c r="C143" s="144" t="s">
        <v>572</v>
      </c>
      <c r="D143" s="149" t="s">
        <v>535</v>
      </c>
      <c r="E143" s="149" t="s">
        <v>558</v>
      </c>
      <c r="F143" s="128">
        <v>133</v>
      </c>
      <c r="G143" s="132" t="s">
        <v>46</v>
      </c>
      <c r="H143" s="136" t="s">
        <v>576</v>
      </c>
      <c r="I143" s="116" t="s">
        <v>577</v>
      </c>
      <c r="J143" s="115" t="s">
        <v>578</v>
      </c>
      <c r="K143" s="116" t="s">
        <v>485</v>
      </c>
      <c r="L143" s="494" t="s">
        <v>77</v>
      </c>
      <c r="M143" s="155" t="s">
        <v>42</v>
      </c>
      <c r="N143" s="156"/>
      <c r="O143" s="137"/>
      <c r="P143" s="137"/>
      <c r="Q143" s="137"/>
      <c r="R143" s="130"/>
      <c r="S143" s="211"/>
    </row>
    <row r="144" spans="1:19" ht="195" customHeight="1" x14ac:dyDescent="0.4">
      <c r="A144" s="99"/>
      <c r="B144" s="144" t="s">
        <v>386</v>
      </c>
      <c r="C144" s="144" t="s">
        <v>572</v>
      </c>
      <c r="D144" s="149" t="s">
        <v>535</v>
      </c>
      <c r="E144" s="149" t="s">
        <v>558</v>
      </c>
      <c r="F144" s="131">
        <v>134</v>
      </c>
      <c r="G144" s="132" t="s">
        <v>46</v>
      </c>
      <c r="H144" s="136" t="s">
        <v>579</v>
      </c>
      <c r="I144" s="116" t="s">
        <v>580</v>
      </c>
      <c r="J144" s="115" t="s">
        <v>581</v>
      </c>
      <c r="K144" s="116" t="s">
        <v>485</v>
      </c>
      <c r="L144" s="494" t="s">
        <v>165</v>
      </c>
      <c r="M144" s="155" t="s">
        <v>42</v>
      </c>
      <c r="N144" s="156"/>
      <c r="O144" s="137"/>
      <c r="P144" s="137"/>
      <c r="Q144" s="137"/>
      <c r="R144" s="130"/>
      <c r="S144" s="211"/>
    </row>
    <row r="145" spans="1:19" ht="210" x14ac:dyDescent="0.4">
      <c r="A145" s="99"/>
      <c r="B145" s="144" t="s">
        <v>386</v>
      </c>
      <c r="C145" s="145" t="s">
        <v>572</v>
      </c>
      <c r="D145" s="150" t="s">
        <v>535</v>
      </c>
      <c r="E145" s="150" t="s">
        <v>558</v>
      </c>
      <c r="F145" s="128">
        <v>135</v>
      </c>
      <c r="G145" s="132" t="s">
        <v>46</v>
      </c>
      <c r="H145" s="136" t="s">
        <v>582</v>
      </c>
      <c r="I145" s="116" t="s">
        <v>583</v>
      </c>
      <c r="J145" s="115" t="s">
        <v>584</v>
      </c>
      <c r="K145" s="116" t="s">
        <v>485</v>
      </c>
      <c r="L145" s="494" t="s">
        <v>77</v>
      </c>
      <c r="M145" s="155" t="s">
        <v>42</v>
      </c>
      <c r="N145" s="156"/>
      <c r="O145" s="137"/>
      <c r="P145" s="137"/>
      <c r="Q145" s="137"/>
      <c r="R145" s="130"/>
      <c r="S145" s="210"/>
    </row>
    <row r="146" spans="1:19" ht="373.5" customHeight="1" x14ac:dyDescent="0.4">
      <c r="B146" s="142" t="s">
        <v>585</v>
      </c>
      <c r="C146" s="142" t="s">
        <v>586</v>
      </c>
      <c r="D146" s="147" t="s">
        <v>587</v>
      </c>
      <c r="E146" s="147" t="s">
        <v>588</v>
      </c>
      <c r="F146" s="131">
        <v>136</v>
      </c>
      <c r="G146" s="129" t="s">
        <v>36</v>
      </c>
      <c r="H146" s="136" t="s">
        <v>589</v>
      </c>
      <c r="I146" s="116" t="s">
        <v>590</v>
      </c>
      <c r="J146" s="115" t="s">
        <v>591</v>
      </c>
      <c r="K146" s="116" t="s">
        <v>287</v>
      </c>
      <c r="L146" s="494" t="s">
        <v>77</v>
      </c>
      <c r="M146" s="155" t="s">
        <v>42</v>
      </c>
      <c r="N146" s="156"/>
      <c r="O146" s="137"/>
      <c r="P146" s="137"/>
      <c r="Q146" s="137"/>
      <c r="R146" s="130"/>
      <c r="S146" s="208" t="s">
        <v>592</v>
      </c>
    </row>
    <row r="147" spans="1:19" ht="228.75" customHeight="1" x14ac:dyDescent="0.4">
      <c r="B147" s="144" t="s">
        <v>585</v>
      </c>
      <c r="C147" s="144" t="s">
        <v>593</v>
      </c>
      <c r="D147" s="149" t="s">
        <v>587</v>
      </c>
      <c r="E147" s="149" t="s">
        <v>588</v>
      </c>
      <c r="F147" s="128">
        <v>137</v>
      </c>
      <c r="G147" s="129" t="s">
        <v>36</v>
      </c>
      <c r="H147" s="136" t="s">
        <v>594</v>
      </c>
      <c r="I147" s="116" t="s">
        <v>595</v>
      </c>
      <c r="J147" s="115" t="s">
        <v>596</v>
      </c>
      <c r="K147" s="116" t="s">
        <v>287</v>
      </c>
      <c r="L147" s="494" t="s">
        <v>77</v>
      </c>
      <c r="M147" s="155" t="s">
        <v>42</v>
      </c>
      <c r="N147" s="156"/>
      <c r="O147" s="137"/>
      <c r="P147" s="137"/>
      <c r="Q147" s="137"/>
      <c r="R147" s="130"/>
      <c r="S147" s="208"/>
    </row>
    <row r="148" spans="1:19" ht="192.75" customHeight="1" x14ac:dyDescent="0.4">
      <c r="B148" s="144" t="s">
        <v>585</v>
      </c>
      <c r="C148" s="144" t="s">
        <v>593</v>
      </c>
      <c r="D148" s="149" t="s">
        <v>587</v>
      </c>
      <c r="E148" s="149" t="s">
        <v>588</v>
      </c>
      <c r="F148" s="131">
        <v>138</v>
      </c>
      <c r="G148" s="132" t="s">
        <v>133</v>
      </c>
      <c r="H148" s="136" t="s">
        <v>597</v>
      </c>
      <c r="I148" s="116" t="s">
        <v>598</v>
      </c>
      <c r="J148" s="115" t="s">
        <v>599</v>
      </c>
      <c r="K148" s="116" t="s">
        <v>287</v>
      </c>
      <c r="L148" s="494" t="s">
        <v>77</v>
      </c>
      <c r="M148" s="155" t="s">
        <v>42</v>
      </c>
      <c r="N148" s="156"/>
      <c r="O148" s="137"/>
      <c r="P148" s="137"/>
      <c r="Q148" s="137"/>
      <c r="R148" s="130"/>
      <c r="S148" s="208"/>
    </row>
    <row r="149" spans="1:19" ht="166.5" customHeight="1" x14ac:dyDescent="0.4">
      <c r="B149" s="144" t="s">
        <v>585</v>
      </c>
      <c r="C149" s="144" t="s">
        <v>593</v>
      </c>
      <c r="D149" s="149" t="s">
        <v>587</v>
      </c>
      <c r="E149" s="149" t="s">
        <v>588</v>
      </c>
      <c r="F149" s="128">
        <v>139</v>
      </c>
      <c r="G149" s="132" t="s">
        <v>46</v>
      </c>
      <c r="H149" s="136" t="s">
        <v>600</v>
      </c>
      <c r="I149" s="116" t="s">
        <v>601</v>
      </c>
      <c r="J149" s="115" t="s">
        <v>602</v>
      </c>
      <c r="K149" s="116" t="s">
        <v>485</v>
      </c>
      <c r="L149" s="494" t="s">
        <v>77</v>
      </c>
      <c r="M149" s="155" t="s">
        <v>42</v>
      </c>
      <c r="N149" s="156"/>
      <c r="O149" s="137"/>
      <c r="P149" s="137"/>
      <c r="Q149" s="137"/>
      <c r="R149" s="130"/>
      <c r="S149" s="208"/>
    </row>
    <row r="150" spans="1:19" ht="121.5" customHeight="1" x14ac:dyDescent="0.4">
      <c r="B150" s="144" t="s">
        <v>585</v>
      </c>
      <c r="C150" s="144" t="s">
        <v>593</v>
      </c>
      <c r="D150" s="149" t="s">
        <v>587</v>
      </c>
      <c r="E150" s="149" t="s">
        <v>588</v>
      </c>
      <c r="F150" s="131">
        <v>140</v>
      </c>
      <c r="G150" s="132" t="s">
        <v>46</v>
      </c>
      <c r="H150" s="136" t="s">
        <v>603</v>
      </c>
      <c r="I150" s="116" t="s">
        <v>604</v>
      </c>
      <c r="J150" s="115" t="s">
        <v>605</v>
      </c>
      <c r="K150" s="116" t="s">
        <v>485</v>
      </c>
      <c r="L150" s="494" t="s">
        <v>77</v>
      </c>
      <c r="M150" s="155" t="s">
        <v>42</v>
      </c>
      <c r="N150" s="156"/>
      <c r="O150" s="137"/>
      <c r="P150" s="137"/>
      <c r="Q150" s="137"/>
      <c r="R150" s="130"/>
      <c r="S150" s="208"/>
    </row>
    <row r="151" spans="1:19" ht="61.5" customHeight="1" x14ac:dyDescent="0.4">
      <c r="B151" s="144" t="s">
        <v>585</v>
      </c>
      <c r="C151" s="145" t="s">
        <v>593</v>
      </c>
      <c r="D151" s="150" t="s">
        <v>587</v>
      </c>
      <c r="E151" s="150" t="s">
        <v>588</v>
      </c>
      <c r="F151" s="128">
        <v>141</v>
      </c>
      <c r="G151" s="132" t="s">
        <v>46</v>
      </c>
      <c r="H151" s="136" t="s">
        <v>606</v>
      </c>
      <c r="I151" s="116" t="s">
        <v>607</v>
      </c>
      <c r="J151" s="115" t="s">
        <v>608</v>
      </c>
      <c r="K151" s="116" t="s">
        <v>485</v>
      </c>
      <c r="L151" s="494" t="s">
        <v>77</v>
      </c>
      <c r="M151" s="155" t="s">
        <v>42</v>
      </c>
      <c r="N151" s="156"/>
      <c r="O151" s="137"/>
      <c r="P151" s="137"/>
      <c r="Q151" s="137"/>
      <c r="R151" s="130"/>
      <c r="S151" s="208"/>
    </row>
    <row r="152" spans="1:19" ht="159" customHeight="1" x14ac:dyDescent="0.4">
      <c r="B152" s="144" t="s">
        <v>585</v>
      </c>
      <c r="C152" s="143" t="s">
        <v>609</v>
      </c>
      <c r="D152" s="148" t="s">
        <v>610</v>
      </c>
      <c r="E152" s="134" t="s">
        <v>611</v>
      </c>
      <c r="F152" s="131">
        <v>142</v>
      </c>
      <c r="G152" s="132" t="s">
        <v>46</v>
      </c>
      <c r="H152" s="136" t="s">
        <v>612</v>
      </c>
      <c r="I152" s="116" t="s">
        <v>613</v>
      </c>
      <c r="J152" s="115" t="s">
        <v>614</v>
      </c>
      <c r="K152" s="116" t="s">
        <v>467</v>
      </c>
      <c r="L152" s="494" t="s">
        <v>77</v>
      </c>
      <c r="M152" s="155" t="s">
        <v>42</v>
      </c>
      <c r="N152" s="156"/>
      <c r="O152" s="137"/>
      <c r="P152" s="137"/>
      <c r="Q152" s="137"/>
      <c r="R152" s="130"/>
      <c r="S152" s="208"/>
    </row>
    <row r="153" spans="1:19" ht="315" customHeight="1" x14ac:dyDescent="0.4">
      <c r="B153" s="144" t="s">
        <v>585</v>
      </c>
      <c r="C153" s="144" t="s">
        <v>615</v>
      </c>
      <c r="D153" s="149" t="s">
        <v>610</v>
      </c>
      <c r="E153" s="147" t="s">
        <v>616</v>
      </c>
      <c r="F153" s="128">
        <v>143</v>
      </c>
      <c r="G153" s="132" t="s">
        <v>46</v>
      </c>
      <c r="H153" s="136" t="s">
        <v>617</v>
      </c>
      <c r="I153" s="116" t="s">
        <v>618</v>
      </c>
      <c r="J153" s="115" t="s">
        <v>619</v>
      </c>
      <c r="K153" s="116" t="s">
        <v>121</v>
      </c>
      <c r="L153" s="494" t="s">
        <v>77</v>
      </c>
      <c r="M153" s="155" t="s">
        <v>42</v>
      </c>
      <c r="N153" s="156"/>
      <c r="O153" s="137"/>
      <c r="P153" s="137"/>
      <c r="Q153" s="137"/>
      <c r="R153" s="130"/>
      <c r="S153" s="208"/>
    </row>
    <row r="154" spans="1:19" ht="191.25" customHeight="1" x14ac:dyDescent="0.4">
      <c r="A154" s="99"/>
      <c r="B154" s="144" t="s">
        <v>585</v>
      </c>
      <c r="C154" s="144" t="s">
        <v>615</v>
      </c>
      <c r="D154" s="149" t="s">
        <v>610</v>
      </c>
      <c r="E154" s="150" t="s">
        <v>616</v>
      </c>
      <c r="F154" s="131">
        <v>144</v>
      </c>
      <c r="G154" s="132" t="s">
        <v>133</v>
      </c>
      <c r="H154" s="136" t="s">
        <v>620</v>
      </c>
      <c r="I154" s="116" t="s">
        <v>621</v>
      </c>
      <c r="J154" s="115" t="s">
        <v>622</v>
      </c>
      <c r="K154" s="116" t="s">
        <v>357</v>
      </c>
      <c r="L154" s="494" t="s">
        <v>77</v>
      </c>
      <c r="M154" s="155" t="s">
        <v>42</v>
      </c>
      <c r="N154" s="156"/>
      <c r="O154" s="137"/>
      <c r="P154" s="137"/>
      <c r="Q154" s="137"/>
      <c r="R154" s="130"/>
      <c r="S154" s="208"/>
    </row>
    <row r="155" spans="1:19" ht="170.25" customHeight="1" x14ac:dyDescent="0.4">
      <c r="B155" s="144" t="s">
        <v>585</v>
      </c>
      <c r="C155" s="144" t="s">
        <v>615</v>
      </c>
      <c r="D155" s="149" t="s">
        <v>610</v>
      </c>
      <c r="E155" s="147" t="s">
        <v>623</v>
      </c>
      <c r="F155" s="128">
        <v>145</v>
      </c>
      <c r="G155" s="132" t="s">
        <v>46</v>
      </c>
      <c r="H155" s="136" t="s">
        <v>624</v>
      </c>
      <c r="I155" s="116" t="s">
        <v>625</v>
      </c>
      <c r="J155" s="115" t="s">
        <v>626</v>
      </c>
      <c r="K155" s="116" t="s">
        <v>467</v>
      </c>
      <c r="L155" s="494" t="s">
        <v>77</v>
      </c>
      <c r="M155" s="155" t="s">
        <v>42</v>
      </c>
      <c r="N155" s="156"/>
      <c r="O155" s="137"/>
      <c r="P155" s="137"/>
      <c r="Q155" s="137"/>
      <c r="R155" s="130"/>
      <c r="S155" s="208"/>
    </row>
    <row r="156" spans="1:19" ht="120" x14ac:dyDescent="0.4">
      <c r="B156" s="144" t="s">
        <v>585</v>
      </c>
      <c r="C156" s="144" t="s">
        <v>615</v>
      </c>
      <c r="D156" s="149" t="s">
        <v>610</v>
      </c>
      <c r="E156" s="149" t="s">
        <v>627</v>
      </c>
      <c r="F156" s="131">
        <v>146</v>
      </c>
      <c r="G156" s="132" t="s">
        <v>46</v>
      </c>
      <c r="H156" s="136" t="s">
        <v>628</v>
      </c>
      <c r="I156" s="116" t="s">
        <v>629</v>
      </c>
      <c r="J156" s="115" t="s">
        <v>630</v>
      </c>
      <c r="K156" s="116" t="s">
        <v>467</v>
      </c>
      <c r="L156" s="494" t="s">
        <v>77</v>
      </c>
      <c r="M156" s="155" t="s">
        <v>42</v>
      </c>
      <c r="N156" s="156"/>
      <c r="O156" s="137"/>
      <c r="P156" s="137"/>
      <c r="Q156" s="137"/>
      <c r="R156" s="130"/>
      <c r="S156" s="208"/>
    </row>
    <row r="157" spans="1:19" ht="120" x14ac:dyDescent="0.4">
      <c r="B157" s="145" t="s">
        <v>585</v>
      </c>
      <c r="C157" s="145" t="s">
        <v>615</v>
      </c>
      <c r="D157" s="150" t="s">
        <v>610</v>
      </c>
      <c r="E157" s="150" t="s">
        <v>627</v>
      </c>
      <c r="F157" s="128">
        <v>147</v>
      </c>
      <c r="G157" s="132" t="s">
        <v>133</v>
      </c>
      <c r="H157" s="136" t="s">
        <v>631</v>
      </c>
      <c r="I157" s="116" t="s">
        <v>632</v>
      </c>
      <c r="J157" s="115" t="s">
        <v>633</v>
      </c>
      <c r="K157" s="116" t="s">
        <v>357</v>
      </c>
      <c r="L157" s="494" t="s">
        <v>77</v>
      </c>
      <c r="M157" s="155" t="s">
        <v>42</v>
      </c>
      <c r="N157" s="156"/>
      <c r="O157" s="137"/>
      <c r="P157" s="137"/>
      <c r="Q157" s="137"/>
      <c r="R157" s="130"/>
      <c r="S157" s="208"/>
    </row>
    <row r="158" spans="1:19" ht="237.75" customHeight="1" x14ac:dyDescent="0.4">
      <c r="A158" s="99"/>
      <c r="B158" s="143" t="s">
        <v>634</v>
      </c>
      <c r="C158" s="143" t="s">
        <v>635</v>
      </c>
      <c r="D158" s="148" t="s">
        <v>636</v>
      </c>
      <c r="E158" s="147" t="s">
        <v>637</v>
      </c>
      <c r="F158" s="131">
        <v>148</v>
      </c>
      <c r="G158" s="129" t="s">
        <v>36</v>
      </c>
      <c r="H158" s="136" t="s">
        <v>638</v>
      </c>
      <c r="I158" s="116" t="s">
        <v>639</v>
      </c>
      <c r="J158" s="115" t="s">
        <v>640</v>
      </c>
      <c r="K158" s="116" t="s">
        <v>357</v>
      </c>
      <c r="L158" s="494" t="s">
        <v>77</v>
      </c>
      <c r="M158" s="155" t="s">
        <v>42</v>
      </c>
      <c r="N158" s="156"/>
      <c r="O158" s="137"/>
      <c r="P158" s="137"/>
      <c r="Q158" s="137"/>
      <c r="R158" s="130"/>
      <c r="S158" s="208" t="s">
        <v>641</v>
      </c>
    </row>
    <row r="159" spans="1:19" ht="267" customHeight="1" x14ac:dyDescent="0.4">
      <c r="A159" s="99"/>
      <c r="B159" s="144" t="s">
        <v>634</v>
      </c>
      <c r="C159" s="144" t="s">
        <v>642</v>
      </c>
      <c r="D159" s="149" t="s">
        <v>636</v>
      </c>
      <c r="E159" s="149" t="s">
        <v>637</v>
      </c>
      <c r="F159" s="128">
        <v>149</v>
      </c>
      <c r="G159" s="129" t="s">
        <v>36</v>
      </c>
      <c r="H159" s="136" t="s">
        <v>643</v>
      </c>
      <c r="I159" s="116" t="s">
        <v>644</v>
      </c>
      <c r="J159" s="115" t="s">
        <v>645</v>
      </c>
      <c r="K159" s="116" t="s">
        <v>357</v>
      </c>
      <c r="L159" s="494" t="s">
        <v>77</v>
      </c>
      <c r="M159" s="155" t="s">
        <v>42</v>
      </c>
      <c r="N159" s="156"/>
      <c r="O159" s="137"/>
      <c r="P159" s="137"/>
      <c r="Q159" s="137"/>
      <c r="R159" s="130"/>
      <c r="S159" s="208"/>
    </row>
    <row r="160" spans="1:19" ht="172.5" customHeight="1" x14ac:dyDescent="0.4">
      <c r="A160" s="99"/>
      <c r="B160" s="144" t="s">
        <v>634</v>
      </c>
      <c r="C160" s="144" t="s">
        <v>642</v>
      </c>
      <c r="D160" s="149" t="s">
        <v>636</v>
      </c>
      <c r="E160" s="149" t="s">
        <v>637</v>
      </c>
      <c r="F160" s="131">
        <v>150</v>
      </c>
      <c r="G160" s="129" t="s">
        <v>36</v>
      </c>
      <c r="H160" s="136" t="s">
        <v>646</v>
      </c>
      <c r="I160" s="116" t="s">
        <v>647</v>
      </c>
      <c r="J160" s="115" t="s">
        <v>648</v>
      </c>
      <c r="K160" s="116" t="s">
        <v>357</v>
      </c>
      <c r="L160" s="494" t="s">
        <v>77</v>
      </c>
      <c r="M160" s="155" t="s">
        <v>42</v>
      </c>
      <c r="N160" s="156"/>
      <c r="O160" s="137"/>
      <c r="P160" s="137"/>
      <c r="Q160" s="137"/>
      <c r="R160" s="130"/>
      <c r="S160" s="208"/>
    </row>
    <row r="161" spans="1:19" ht="172.5" customHeight="1" x14ac:dyDescent="0.4">
      <c r="A161" s="99"/>
      <c r="B161" s="144" t="s">
        <v>634</v>
      </c>
      <c r="C161" s="144" t="s">
        <v>642</v>
      </c>
      <c r="D161" s="149" t="s">
        <v>636</v>
      </c>
      <c r="E161" s="149" t="s">
        <v>637</v>
      </c>
      <c r="F161" s="128">
        <v>151</v>
      </c>
      <c r="G161" s="132" t="s">
        <v>46</v>
      </c>
      <c r="H161" s="136" t="s">
        <v>649</v>
      </c>
      <c r="I161" s="116" t="s">
        <v>650</v>
      </c>
      <c r="J161" s="115" t="s">
        <v>651</v>
      </c>
      <c r="K161" s="116" t="s">
        <v>121</v>
      </c>
      <c r="L161" s="494" t="s">
        <v>77</v>
      </c>
      <c r="M161" s="155" t="s">
        <v>42</v>
      </c>
      <c r="N161" s="156"/>
      <c r="O161" s="137"/>
      <c r="P161" s="137"/>
      <c r="Q161" s="137"/>
      <c r="R161" s="130"/>
      <c r="S161" s="208"/>
    </row>
    <row r="162" spans="1:19" ht="127.5" x14ac:dyDescent="0.4">
      <c r="A162" s="99"/>
      <c r="B162" s="144" t="s">
        <v>634</v>
      </c>
      <c r="C162" s="144" t="s">
        <v>642</v>
      </c>
      <c r="D162" s="149" t="s">
        <v>636</v>
      </c>
      <c r="E162" s="150" t="s">
        <v>637</v>
      </c>
      <c r="F162" s="131">
        <v>152</v>
      </c>
      <c r="G162" s="132" t="s">
        <v>46</v>
      </c>
      <c r="H162" s="136" t="s">
        <v>652</v>
      </c>
      <c r="I162" s="116" t="s">
        <v>653</v>
      </c>
      <c r="J162" s="115" t="s">
        <v>654</v>
      </c>
      <c r="K162" s="116" t="s">
        <v>357</v>
      </c>
      <c r="L162" s="494" t="s">
        <v>77</v>
      </c>
      <c r="M162" s="155" t="s">
        <v>42</v>
      </c>
      <c r="N162" s="156"/>
      <c r="O162" s="137"/>
      <c r="P162" s="137"/>
      <c r="Q162" s="137"/>
      <c r="R162" s="130"/>
      <c r="S162" s="208"/>
    </row>
    <row r="163" spans="1:19" ht="153.75" customHeight="1" x14ac:dyDescent="0.4">
      <c r="A163" s="99"/>
      <c r="B163" s="145" t="s">
        <v>634</v>
      </c>
      <c r="C163" s="145" t="s">
        <v>642</v>
      </c>
      <c r="D163" s="150" t="s">
        <v>636</v>
      </c>
      <c r="E163" s="134" t="s">
        <v>655</v>
      </c>
      <c r="F163" s="128">
        <v>153</v>
      </c>
      <c r="G163" s="132" t="s">
        <v>46</v>
      </c>
      <c r="H163" s="136" t="s">
        <v>656</v>
      </c>
      <c r="I163" s="116" t="s">
        <v>657</v>
      </c>
      <c r="J163" s="115" t="s">
        <v>658</v>
      </c>
      <c r="K163" s="116" t="s">
        <v>121</v>
      </c>
      <c r="L163" s="494" t="s">
        <v>77</v>
      </c>
      <c r="M163" s="155" t="s">
        <v>42</v>
      </c>
      <c r="N163" s="156"/>
      <c r="O163" s="137"/>
      <c r="P163" s="137"/>
      <c r="Q163" s="137"/>
      <c r="R163" s="130"/>
      <c r="S163" s="208"/>
    </row>
    <row r="164" spans="1:19" ht="25.5" hidden="1" customHeight="1" thickBot="1" x14ac:dyDescent="0.45">
      <c r="A164" s="99"/>
      <c r="B164" s="117"/>
      <c r="C164" s="146" t="s">
        <v>659</v>
      </c>
      <c r="D164" s="118"/>
      <c r="E164" s="119">
        <v>21</v>
      </c>
      <c r="F164" s="120"/>
      <c r="G164" s="120"/>
      <c r="H164" s="121"/>
      <c r="I164" s="121">
        <v>153</v>
      </c>
      <c r="J164" s="121"/>
      <c r="K164" s="121"/>
      <c r="L164" s="121"/>
      <c r="M164" s="138">
        <f>SUM(M11:M163)</f>
        <v>0</v>
      </c>
    </row>
    <row r="165" spans="1:19" ht="25.5" hidden="1" customHeight="1" thickBot="1" x14ac:dyDescent="0.45">
      <c r="A165" s="99"/>
      <c r="B165" s="117"/>
      <c r="C165" s="122"/>
      <c r="D165" s="122"/>
      <c r="E165" s="122"/>
      <c r="F165" s="123"/>
      <c r="G165" s="123"/>
      <c r="H165" s="124"/>
      <c r="I165" s="124"/>
      <c r="J165" s="124"/>
      <c r="K165" s="124"/>
      <c r="L165" s="124"/>
      <c r="M165" s="139">
        <f>COUNTIF(M11:M163,"N/A")*2</f>
        <v>0</v>
      </c>
    </row>
    <row r="166" spans="1:19" ht="9.75" customHeight="1" thickBot="1" x14ac:dyDescent="0.45">
      <c r="B166" s="117"/>
      <c r="C166" s="122"/>
      <c r="D166" s="122"/>
      <c r="E166" s="122"/>
      <c r="F166" s="123"/>
      <c r="G166" s="123"/>
      <c r="H166" s="124"/>
      <c r="I166" s="124"/>
      <c r="J166" s="124"/>
      <c r="K166" s="124"/>
      <c r="L166" s="124"/>
    </row>
    <row r="167" spans="1:19" ht="24" thickBot="1" x14ac:dyDescent="0.45">
      <c r="B167" s="117"/>
      <c r="C167" s="122"/>
      <c r="D167" s="122"/>
      <c r="E167" s="122"/>
      <c r="F167" s="123"/>
      <c r="G167" s="123"/>
      <c r="H167" s="124"/>
      <c r="I167" s="124"/>
      <c r="J167" s="124"/>
      <c r="K167" s="124"/>
      <c r="L167" s="124"/>
      <c r="M167" s="140" t="str">
        <f>M164+M165&amp;" / "&amp;I164*2&amp;" points"</f>
        <v>0 / 306 points</v>
      </c>
    </row>
    <row r="168" spans="1:19" x14ac:dyDescent="0.4">
      <c r="B168" s="125"/>
    </row>
    <row r="169" spans="1:19" x14ac:dyDescent="0.4">
      <c r="B169" s="125"/>
    </row>
    <row r="170" spans="1:19" x14ac:dyDescent="0.4">
      <c r="B170" s="125"/>
    </row>
    <row r="171" spans="1:19" x14ac:dyDescent="0.4">
      <c r="B171" s="125"/>
    </row>
    <row r="172" spans="1:19" x14ac:dyDescent="0.4">
      <c r="B172" s="125"/>
    </row>
    <row r="173" spans="1:19" x14ac:dyDescent="0.4">
      <c r="B173" s="125"/>
    </row>
    <row r="174" spans="1:19" x14ac:dyDescent="0.4">
      <c r="B174" s="125"/>
    </row>
    <row r="175" spans="1:19" x14ac:dyDescent="0.4">
      <c r="B175" s="125"/>
    </row>
    <row r="176" spans="1:19" x14ac:dyDescent="0.4">
      <c r="B176" s="125"/>
    </row>
    <row r="177" spans="2:2" x14ac:dyDescent="0.4">
      <c r="B177" s="125"/>
    </row>
    <row r="178" spans="2:2" x14ac:dyDescent="0.4">
      <c r="B178" s="125"/>
    </row>
    <row r="179" spans="2:2" x14ac:dyDescent="0.4">
      <c r="B179" s="125"/>
    </row>
    <row r="180" spans="2:2" x14ac:dyDescent="0.4">
      <c r="B180" s="125"/>
    </row>
    <row r="181" spans="2:2" x14ac:dyDescent="0.4">
      <c r="B181" s="125"/>
    </row>
    <row r="182" spans="2:2" x14ac:dyDescent="0.4">
      <c r="B182" s="125"/>
    </row>
    <row r="183" spans="2:2" x14ac:dyDescent="0.4">
      <c r="B183" s="125"/>
    </row>
    <row r="184" spans="2:2" x14ac:dyDescent="0.4">
      <c r="B184" s="125"/>
    </row>
    <row r="185" spans="2:2" x14ac:dyDescent="0.4">
      <c r="B185" s="125"/>
    </row>
    <row r="186" spans="2:2" x14ac:dyDescent="0.4">
      <c r="B186" s="125"/>
    </row>
    <row r="187" spans="2:2" x14ac:dyDescent="0.4">
      <c r="B187" s="125"/>
    </row>
    <row r="188" spans="2:2" x14ac:dyDescent="0.4">
      <c r="B188" s="125"/>
    </row>
    <row r="189" spans="2:2" x14ac:dyDescent="0.4">
      <c r="B189" s="125"/>
    </row>
    <row r="190" spans="2:2" x14ac:dyDescent="0.4">
      <c r="B190" s="125"/>
    </row>
    <row r="191" spans="2:2" x14ac:dyDescent="0.4">
      <c r="B191" s="125"/>
    </row>
    <row r="192" spans="2:2" x14ac:dyDescent="0.4">
      <c r="B192" s="125"/>
    </row>
    <row r="193" spans="2:2" x14ac:dyDescent="0.4">
      <c r="B193" s="125"/>
    </row>
    <row r="194" spans="2:2" x14ac:dyDescent="0.4">
      <c r="B194" s="125"/>
    </row>
    <row r="195" spans="2:2" x14ac:dyDescent="0.4">
      <c r="B195" s="125"/>
    </row>
    <row r="196" spans="2:2" x14ac:dyDescent="0.4">
      <c r="B196" s="125"/>
    </row>
    <row r="197" spans="2:2" x14ac:dyDescent="0.4">
      <c r="B197" s="125"/>
    </row>
    <row r="198" spans="2:2" x14ac:dyDescent="0.4">
      <c r="B198" s="125"/>
    </row>
    <row r="199" spans="2:2" x14ac:dyDescent="0.4">
      <c r="B199" s="125"/>
    </row>
    <row r="200" spans="2:2" x14ac:dyDescent="0.4">
      <c r="B200" s="125"/>
    </row>
    <row r="201" spans="2:2" x14ac:dyDescent="0.4">
      <c r="B201" s="125"/>
    </row>
    <row r="202" spans="2:2" x14ac:dyDescent="0.4">
      <c r="B202" s="125"/>
    </row>
    <row r="203" spans="2:2" x14ac:dyDescent="0.4">
      <c r="B203" s="125"/>
    </row>
    <row r="204" spans="2:2" x14ac:dyDescent="0.4">
      <c r="B204" s="125"/>
    </row>
    <row r="205" spans="2:2" x14ac:dyDescent="0.4">
      <c r="B205" s="125"/>
    </row>
    <row r="206" spans="2:2" x14ac:dyDescent="0.4">
      <c r="B206" s="125"/>
    </row>
    <row r="207" spans="2:2" x14ac:dyDescent="0.4">
      <c r="B207" s="125"/>
    </row>
    <row r="208" spans="2:2" x14ac:dyDescent="0.4">
      <c r="B208" s="125"/>
    </row>
    <row r="209" spans="2:2" x14ac:dyDescent="0.4">
      <c r="B209" s="125"/>
    </row>
    <row r="210" spans="2:2" x14ac:dyDescent="0.4">
      <c r="B210" s="125"/>
    </row>
    <row r="211" spans="2:2" x14ac:dyDescent="0.4">
      <c r="B211" s="125"/>
    </row>
    <row r="212" spans="2:2" x14ac:dyDescent="0.4">
      <c r="B212" s="125"/>
    </row>
    <row r="213" spans="2:2" x14ac:dyDescent="0.4">
      <c r="B213" s="125"/>
    </row>
    <row r="214" spans="2:2" x14ac:dyDescent="0.4">
      <c r="B214" s="125"/>
    </row>
    <row r="215" spans="2:2" x14ac:dyDescent="0.4">
      <c r="B215" s="125"/>
    </row>
    <row r="216" spans="2:2" x14ac:dyDescent="0.4">
      <c r="B216" s="125"/>
    </row>
    <row r="217" spans="2:2" x14ac:dyDescent="0.4">
      <c r="B217" s="125"/>
    </row>
    <row r="218" spans="2:2" x14ac:dyDescent="0.4">
      <c r="B218" s="125"/>
    </row>
    <row r="219" spans="2:2" x14ac:dyDescent="0.4">
      <c r="B219" s="125"/>
    </row>
  </sheetData>
  <sheetProtection sheet="1" objects="1" scenarios="1"/>
  <autoFilter ref="A9:S165" xr:uid="{00000000-0009-0000-0000-000000000000}">
    <filterColumn colId="12" showButton="0"/>
    <filterColumn colId="14" showButton="0"/>
    <filterColumn colId="15" showButton="0"/>
  </autoFilter>
  <mergeCells count="53">
    <mergeCell ref="S146:S157"/>
    <mergeCell ref="S158:S163"/>
    <mergeCell ref="S9:S10"/>
    <mergeCell ref="S69:S75"/>
    <mergeCell ref="S84:S88"/>
    <mergeCell ref="S11:S13"/>
    <mergeCell ref="S14:S18"/>
    <mergeCell ref="S19:S22"/>
    <mergeCell ref="S23:S26"/>
    <mergeCell ref="S28:S30"/>
    <mergeCell ref="S31:S37"/>
    <mergeCell ref="S38:S47"/>
    <mergeCell ref="S48:S50"/>
    <mergeCell ref="S51:S58"/>
    <mergeCell ref="S59:S63"/>
    <mergeCell ref="S64:S68"/>
    <mergeCell ref="S76:S79"/>
    <mergeCell ref="S139:S140"/>
    <mergeCell ref="S141:S145"/>
    <mergeCell ref="K9:K10"/>
    <mergeCell ref="O9:Q9"/>
    <mergeCell ref="M9:N9"/>
    <mergeCell ref="S133:S138"/>
    <mergeCell ref="S123:S132"/>
    <mergeCell ref="S80:S83"/>
    <mergeCell ref="S89:S93"/>
    <mergeCell ref="S107:S112"/>
    <mergeCell ref="S113:S122"/>
    <mergeCell ref="S94:S106"/>
    <mergeCell ref="A9:A10"/>
    <mergeCell ref="B9:B10"/>
    <mergeCell ref="C9:C10"/>
    <mergeCell ref="D9:D10"/>
    <mergeCell ref="L9:L10"/>
    <mergeCell ref="J9:J10"/>
    <mergeCell ref="E9:E10"/>
    <mergeCell ref="F9:F10"/>
    <mergeCell ref="G9:G10"/>
    <mergeCell ref="H9:H10"/>
    <mergeCell ref="I9:I10"/>
    <mergeCell ref="B2:H2"/>
    <mergeCell ref="B3:C3"/>
    <mergeCell ref="D3:H3"/>
    <mergeCell ref="B4:C4"/>
    <mergeCell ref="D4:H4"/>
    <mergeCell ref="B5:C5"/>
    <mergeCell ref="D5:H5"/>
    <mergeCell ref="B6:C6"/>
    <mergeCell ref="D6:H6"/>
    <mergeCell ref="N3:N4"/>
    <mergeCell ref="M3:M4"/>
    <mergeCell ref="I5:I6"/>
    <mergeCell ref="J5:J6"/>
  </mergeCells>
  <phoneticPr fontId="8"/>
  <conditionalFormatting sqref="P11">
    <cfRule type="expression" dxfId="84" priority="181">
      <formula>$M11=2</formula>
    </cfRule>
    <cfRule type="expression" dxfId="83" priority="188">
      <formula>$M11="N/A"</formula>
    </cfRule>
    <cfRule type="expression" dxfId="82" priority="189">
      <formula>$M11="1+"</formula>
    </cfRule>
    <cfRule type="expression" dxfId="81" priority="190">
      <formula>$M11=1</formula>
    </cfRule>
    <cfRule type="expression" dxfId="80" priority="804">
      <formula>$M11="2+"</formula>
    </cfRule>
  </conditionalFormatting>
  <conditionalFormatting sqref="Q11">
    <cfRule type="expression" dxfId="79" priority="186">
      <formula>$M11="N/A"</formula>
    </cfRule>
  </conditionalFormatting>
  <conditionalFormatting sqref="Q11">
    <cfRule type="expression" dxfId="78" priority="187">
      <formula>$M11="2+"</formula>
    </cfRule>
    <cfRule type="expression" dxfId="77" priority="806">
      <formula>$M11=2</formula>
    </cfRule>
  </conditionalFormatting>
  <conditionalFormatting sqref="O11">
    <cfRule type="expression" dxfId="76" priority="182">
      <formula>$M11=0</formula>
    </cfRule>
    <cfRule type="expression" dxfId="75" priority="191">
      <formula>$M11="N/A"</formula>
    </cfRule>
    <cfRule type="expression" dxfId="74" priority="192">
      <formula>$M11=2</formula>
    </cfRule>
    <cfRule type="expression" dxfId="73" priority="193">
      <formula>$M11=1</formula>
    </cfRule>
    <cfRule type="expression" dxfId="72" priority="805">
      <formula>$M11="2+"</formula>
    </cfRule>
    <cfRule type="expression" dxfId="71" priority="808">
      <formula>$M11="1+"</formula>
    </cfRule>
  </conditionalFormatting>
  <conditionalFormatting sqref="H11:N11 H11:L12">
    <cfRule type="expression" dxfId="70" priority="38">
      <formula>AND($N$3="Level 2-1",$G11="Lv3")</formula>
    </cfRule>
    <cfRule type="expression" dxfId="69" priority="39">
      <formula>AND($N$3="Level 1",$G11="Lv2")</formula>
    </cfRule>
    <cfRule type="expression" dxfId="68" priority="40">
      <formula>AND($N$3="Level 1",$G11="Lv3")</formula>
    </cfRule>
  </conditionalFormatting>
  <conditionalFormatting sqref="P12">
    <cfRule type="expression" dxfId="67" priority="21">
      <formula>$M12=2</formula>
    </cfRule>
    <cfRule type="expression" dxfId="66" priority="25">
      <formula>$M12="N/A"</formula>
    </cfRule>
    <cfRule type="expression" dxfId="65" priority="26">
      <formula>$M12="1+"</formula>
    </cfRule>
    <cfRule type="expression" dxfId="64" priority="27">
      <formula>$M12=1</formula>
    </cfRule>
    <cfRule type="expression" dxfId="63" priority="31">
      <formula>$M12="2+"</formula>
    </cfRule>
  </conditionalFormatting>
  <conditionalFormatting sqref="Q12">
    <cfRule type="expression" dxfId="62" priority="23">
      <formula>$M12="N/A"</formula>
    </cfRule>
  </conditionalFormatting>
  <conditionalFormatting sqref="Q12">
    <cfRule type="expression" dxfId="61" priority="24">
      <formula>$M12="2+"</formula>
    </cfRule>
    <cfRule type="expression" dxfId="60" priority="33">
      <formula>$M12=2</formula>
    </cfRule>
  </conditionalFormatting>
  <conditionalFormatting sqref="O12">
    <cfRule type="expression" dxfId="59" priority="22">
      <formula>$M12=0</formula>
    </cfRule>
    <cfRule type="expression" dxfId="58" priority="28">
      <formula>$M12="N/A"</formula>
    </cfRule>
    <cfRule type="expression" dxfId="57" priority="29">
      <formula>$M12=2</formula>
    </cfRule>
    <cfRule type="expression" dxfId="56" priority="30">
      <formula>$M12=1</formula>
    </cfRule>
    <cfRule type="expression" dxfId="55" priority="32">
      <formula>$M12="2+"</formula>
    </cfRule>
    <cfRule type="expression" dxfId="54" priority="34">
      <formula>$M12="1+"</formula>
    </cfRule>
  </conditionalFormatting>
  <conditionalFormatting sqref="P13:P163">
    <cfRule type="expression" dxfId="53" priority="7">
      <formula>$M13=2</formula>
    </cfRule>
    <cfRule type="expression" dxfId="52" priority="11">
      <formula>$M13="N/A"</formula>
    </cfRule>
    <cfRule type="expression" dxfId="51" priority="12">
      <formula>$M13="1+"</formula>
    </cfRule>
    <cfRule type="expression" dxfId="50" priority="13">
      <formula>$M13=1</formula>
    </cfRule>
    <cfRule type="expression" dxfId="49" priority="17">
      <formula>$M13="2+"</formula>
    </cfRule>
  </conditionalFormatting>
  <conditionalFormatting sqref="Q13:Q163">
    <cfRule type="expression" dxfId="48" priority="9">
      <formula>$M13="N/A"</formula>
    </cfRule>
  </conditionalFormatting>
  <conditionalFormatting sqref="Q13:Q163">
    <cfRule type="expression" dxfId="47" priority="10">
      <formula>$M13="2+"</formula>
    </cfRule>
    <cfRule type="expression" dxfId="46" priority="19">
      <formula>$M13=2</formula>
    </cfRule>
  </conditionalFormatting>
  <conditionalFormatting sqref="O13:O163">
    <cfRule type="expression" dxfId="45" priority="8">
      <formula>$M13=0</formula>
    </cfRule>
    <cfRule type="expression" dxfId="44" priority="14">
      <formula>$M13="N/A"</formula>
    </cfRule>
    <cfRule type="expression" dxfId="43" priority="15">
      <formula>$M13=2</formula>
    </cfRule>
    <cfRule type="expression" dxfId="42" priority="16">
      <formula>$M13=1</formula>
    </cfRule>
    <cfRule type="expression" dxfId="41" priority="18">
      <formula>$M13="2+"</formula>
    </cfRule>
    <cfRule type="expression" dxfId="40" priority="20">
      <formula>$M13="1+"</formula>
    </cfRule>
  </conditionalFormatting>
  <conditionalFormatting sqref="M12:N163">
    <cfRule type="expression" dxfId="39" priority="4">
      <formula>AND($N$3="Level 2-1",$G12="Lv3")</formula>
    </cfRule>
    <cfRule type="expression" dxfId="38" priority="5">
      <formula>AND($N$3="Level 1",$G12="Lv2")</formula>
    </cfRule>
    <cfRule type="expression" dxfId="37" priority="6">
      <formula>AND($N$3="Level 1",$G12="Lv3")</formula>
    </cfRule>
  </conditionalFormatting>
  <conditionalFormatting sqref="H13:L163">
    <cfRule type="expression" dxfId="36" priority="1">
      <formula>AND($N$3="Level 2-1",$G13="Lv3")</formula>
    </cfRule>
    <cfRule type="expression" dxfId="35" priority="2">
      <formula>AND($N$3="Level 1",$G13="Lv2")</formula>
    </cfRule>
    <cfRule type="expression" dxfId="34" priority="3">
      <formula>AND($N$3="Level 1",$G13="Lv3")</formula>
    </cfRule>
  </conditionalFormatting>
  <dataValidations count="5">
    <dataValidation type="list" allowBlank="1" showInputMessage="1" showErrorMessage="1" sqref="J3" xr:uid="{00000000-0002-0000-0000-000000000000}">
      <formula1>"Select from the pull-down menu,Company-wide,Partial"</formula1>
    </dataValidation>
    <dataValidation type="list" allowBlank="1" showInputMessage="1" showErrorMessage="1" sqref="J4" xr:uid="{00000000-0002-0000-0000-000001000000}">
      <formula1>"Select from the pull-down menu,10000+,3001-10000,501-3000,301-500,101-300,100 or less"</formula1>
    </dataValidation>
    <dataValidation type="list" allowBlank="1" showInputMessage="1" showErrorMessage="1" sqref="N3:N4" xr:uid="{00000000-0002-0000-0000-000002000000}">
      <formula1>"Select from the pull-down menu,Level 3-1,Level 2-1,Level 1"</formula1>
    </dataValidation>
    <dataValidation type="list" allowBlank="1" showInputMessage="1" showErrorMessage="1" sqref="M11:M163" xr:uid="{00000000-0002-0000-0000-000003000000}">
      <formula1>"Assess by selecting from the pull-down menu,2,1,0,N/A"</formula1>
    </dataValidation>
    <dataValidation type="list" allowBlank="1" showInputMessage="1" showErrorMessage="1" sqref="J5:J6" xr:uid="{00000000-0002-0000-0000-000004000000}">
      <formula1>"New,Replace"</formula1>
    </dataValidation>
  </dataValidations>
  <pageMargins left="0.43307086614173229" right="0.23622047244094491" top="0.74803149606299213" bottom="0.74803149606299213" header="0.31496062992125984" footer="0.31496062992125984"/>
  <pageSetup paperSize="8" scale="39" fitToHeight="0" orientation="landscape" r:id="rId1"/>
  <headerFooter>
    <oddFooter>&amp;CPage &amp;P / &amp;N</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5000000}">
          <x14:formula1>
            <xm:f>temp!$M$34:$M$48</xm:f>
          </x14:formula1>
          <xm:sqref>D4:H4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249977111117893"/>
  </sheetPr>
  <dimension ref="A1:Q250"/>
  <sheetViews>
    <sheetView topLeftCell="B1" zoomScale="70" zoomScaleNormal="70" workbookViewId="0">
      <selection activeCell="B1" sqref="B1"/>
    </sheetView>
  </sheetViews>
  <sheetFormatPr defaultRowHeight="18.75" x14ac:dyDescent="0.4"/>
  <cols>
    <col min="1" max="1" width="3.5" hidden="1" customWidth="1"/>
    <col min="2" max="2" width="40.875" customWidth="1"/>
    <col min="3" max="3" width="45.875" bestFit="1" customWidth="1"/>
    <col min="4" max="4" width="15.125" bestFit="1" customWidth="1"/>
    <col min="5" max="5" width="4" hidden="1" customWidth="1"/>
    <col min="6" max="6" width="5.25" bestFit="1" customWidth="1"/>
    <col min="7" max="7" width="7.5" bestFit="1" customWidth="1"/>
    <col min="8" max="8" width="3.875" hidden="1" customWidth="1"/>
    <col min="9" max="9" width="15.375" bestFit="1" customWidth="1"/>
    <col min="10" max="10" width="11" bestFit="1" customWidth="1"/>
    <col min="11" max="11" width="3.75" hidden="1" customWidth="1"/>
    <col min="12" max="12" width="4.375" hidden="1" customWidth="1"/>
    <col min="13" max="13" width="27.625" bestFit="1" customWidth="1"/>
    <col min="14" max="14" width="13" bestFit="1" customWidth="1"/>
    <col min="15" max="15" width="0" hidden="1" customWidth="1"/>
    <col min="16" max="16" width="11.25" bestFit="1" customWidth="1"/>
    <col min="18" max="19" width="33.875" bestFit="1" customWidth="1"/>
  </cols>
  <sheetData>
    <row r="1" spans="2:17" ht="19.5" thickBot="1" x14ac:dyDescent="0.45">
      <c r="P1" s="157" t="s">
        <v>762</v>
      </c>
      <c r="Q1" s="158" t="str">
        <f>'Security Checklist (Level Up)'!Q1&amp;""</f>
        <v>2.1</v>
      </c>
    </row>
    <row r="2" spans="2:17" ht="19.5" thickBot="1" x14ac:dyDescent="0.45"/>
    <row r="3" spans="2:17" ht="19.5" thickBot="1" x14ac:dyDescent="0.45">
      <c r="C3" s="157" t="s">
        <v>763</v>
      </c>
      <c r="D3" s="158" t="str">
        <f>'Security Checklist (Level Up)'!D3&amp;""</f>
        <v>●● Co., Ltd.</v>
      </c>
      <c r="I3" s="157" t="s">
        <v>764</v>
      </c>
      <c r="J3" s="158" t="str">
        <f>IFERROR(VLOOKUP('Security Checklist (Level Up)'!J3,B187:C188,2,FALSE),"")</f>
        <v/>
      </c>
      <c r="M3" s="157" t="s">
        <v>765</v>
      </c>
      <c r="N3" s="158" t="str">
        <f>IFERROR(VLOOKUP('Security Checklist (Level Up)'!N3,B209:C211,2,FALSE),"")</f>
        <v/>
      </c>
    </row>
    <row r="4" spans="2:17" ht="19.5" thickBot="1" x14ac:dyDescent="0.45">
      <c r="C4" s="157" t="s">
        <v>766</v>
      </c>
      <c r="D4" s="158" t="str">
        <f>IFERROR(VLOOKUP('Security Checklist (Level Up)'!D4,B171:C182,2,FALSE),"")</f>
        <v/>
      </c>
      <c r="I4" s="157" t="s">
        <v>767</v>
      </c>
      <c r="J4" s="158" t="str">
        <f>IFERROR(VLOOKUP('Security Checklist (Level Up)'!J4,B193:C198,2,FALSE),"")</f>
        <v/>
      </c>
    </row>
    <row r="5" spans="2:17" ht="19.5" thickBot="1" x14ac:dyDescent="0.45">
      <c r="I5" s="157" t="s">
        <v>768</v>
      </c>
      <c r="J5" s="158" t="str">
        <f>IFERROR(VLOOKUP('Security Checklist (Level Up)'!J5,B203:C204,2,FALSE),"")</f>
        <v>新規</v>
      </c>
    </row>
    <row r="10" spans="2:17" x14ac:dyDescent="0.4">
      <c r="B10" s="157" t="s">
        <v>687</v>
      </c>
      <c r="C10" s="157" t="s">
        <v>769</v>
      </c>
      <c r="F10" s="157" t="s">
        <v>17</v>
      </c>
      <c r="G10" s="157" t="s">
        <v>770</v>
      </c>
      <c r="M10" s="157" t="s">
        <v>771</v>
      </c>
      <c r="N10" s="157" t="s">
        <v>772</v>
      </c>
    </row>
    <row r="11" spans="2:17" x14ac:dyDescent="0.4">
      <c r="B11" s="159" t="str">
        <f>IFERROR(VLOOKUP('Security Checklist (Level Up)'!B11,$B$217:$C$221,2,FALSE),"")</f>
        <v>共通</v>
      </c>
      <c r="C11" s="159" t="str">
        <f>IFERROR(VLOOKUP('Security Checklist (Level Up)'!C11,$B$227:$C$250,2,FALSE),"")</f>
        <v xml:space="preserve">1方針
</v>
      </c>
      <c r="F11" t="str">
        <f>'Security Checklist (Level Up)'!F11&amp;""</f>
        <v>1</v>
      </c>
      <c r="G11" t="str">
        <f>'Security Checklist (Level Up)'!G11</f>
        <v>Lv1</v>
      </c>
      <c r="M11" t="str">
        <f>'Security Checklist (Level Up)'!M11&amp;""</f>
        <v>Assess by selecting from the pull-down menu</v>
      </c>
      <c r="N11" t="str">
        <f>'Security Checklist (Level Up)'!N11&amp;""</f>
        <v/>
      </c>
    </row>
    <row r="12" spans="2:17" x14ac:dyDescent="0.4">
      <c r="B12" s="159" t="str">
        <f>IFERROR(VLOOKUP('Security Checklist (Level Up)'!B12,$B$217:$C$221,2,FALSE),"")</f>
        <v>共通</v>
      </c>
      <c r="C12" s="159" t="str">
        <f>IFERROR(VLOOKUP('Security Checklist (Level Up)'!C12,$B$227:$C$250,2,FALSE),"")</f>
        <v xml:space="preserve">1方針
</v>
      </c>
      <c r="F12" t="str">
        <f>'Security Checklist (Level Up)'!F12&amp;""</f>
        <v>2</v>
      </c>
      <c r="G12" t="str">
        <f>'Security Checklist (Level Up)'!G12</f>
        <v>Lv2</v>
      </c>
      <c r="M12" t="str">
        <f>'Security Checklist (Level Up)'!M12&amp;""</f>
        <v>Assess by selecting from the pull-down menu</v>
      </c>
      <c r="N12" t="str">
        <f>'Security Checklist (Level Up)'!N12&amp;""</f>
        <v/>
      </c>
    </row>
    <row r="13" spans="2:17" x14ac:dyDescent="0.4">
      <c r="B13" s="159" t="str">
        <f>IFERROR(VLOOKUP('Security Checklist (Level Up)'!B13,$B$217:$C$221,2,FALSE),"")</f>
        <v>共通</v>
      </c>
      <c r="C13" s="159" t="str">
        <f>IFERROR(VLOOKUP('Security Checklist (Level Up)'!C13,$B$227:$C$250,2,FALSE),"")</f>
        <v xml:space="preserve">1方針
</v>
      </c>
      <c r="F13" t="str">
        <f>'Security Checklist (Level Up)'!F13&amp;""</f>
        <v>3</v>
      </c>
      <c r="G13" t="str">
        <f>'Security Checklist (Level Up)'!G13</f>
        <v>Lv1</v>
      </c>
      <c r="M13" t="str">
        <f>'Security Checklist (Level Up)'!M13&amp;""</f>
        <v>Assess by selecting from the pull-down menu</v>
      </c>
      <c r="N13" t="str">
        <f>'Security Checklist (Level Up)'!N13&amp;""</f>
        <v/>
      </c>
    </row>
    <row r="14" spans="2:17" x14ac:dyDescent="0.4">
      <c r="B14" s="159" t="str">
        <f>IFERROR(VLOOKUP('Security Checklist (Level Up)'!B14,$B$217:$C$221,2,FALSE),"")</f>
        <v>共通</v>
      </c>
      <c r="C14" s="159" t="str">
        <f>IFERROR(VLOOKUP('Security Checklist (Level Up)'!C14,$B$227:$C$250,2,FALSE),"")</f>
        <v>2機密情報を扱うルール</v>
      </c>
      <c r="F14" t="str">
        <f>'Security Checklist (Level Up)'!F14&amp;""</f>
        <v>4</v>
      </c>
      <c r="G14" t="str">
        <f>'Security Checklist (Level Up)'!G14</f>
        <v>Lv1</v>
      </c>
      <c r="M14" t="str">
        <f>'Security Checklist (Level Up)'!M14&amp;""</f>
        <v>Assess by selecting from the pull-down menu</v>
      </c>
      <c r="N14" t="str">
        <f>'Security Checklist (Level Up)'!N14&amp;""</f>
        <v/>
      </c>
    </row>
    <row r="15" spans="2:17" x14ac:dyDescent="0.4">
      <c r="B15" s="159" t="str">
        <f>IFERROR(VLOOKUP('Security Checklist (Level Up)'!B15,$B$217:$C$221,2,FALSE),"")</f>
        <v>共通</v>
      </c>
      <c r="C15" s="159" t="str">
        <f>IFERROR(VLOOKUP('Security Checklist (Level Up)'!C15,$B$227:$C$250,2,FALSE),"")</f>
        <v>2機密情報を扱うルール</v>
      </c>
      <c r="F15" t="str">
        <f>'Security Checklist (Level Up)'!F15&amp;""</f>
        <v>5</v>
      </c>
      <c r="G15" t="str">
        <f>'Security Checklist (Level Up)'!G15</f>
        <v>Lv2</v>
      </c>
      <c r="M15" t="str">
        <f>'Security Checklist (Level Up)'!M15&amp;""</f>
        <v>Assess by selecting from the pull-down menu</v>
      </c>
      <c r="N15" t="str">
        <f>'Security Checklist (Level Up)'!N15&amp;""</f>
        <v/>
      </c>
    </row>
    <row r="16" spans="2:17" x14ac:dyDescent="0.4">
      <c r="B16" s="159" t="str">
        <f>IFERROR(VLOOKUP('Security Checklist (Level Up)'!B16,$B$217:$C$221,2,FALSE),"")</f>
        <v>共通</v>
      </c>
      <c r="C16" s="159" t="str">
        <f>IFERROR(VLOOKUP('Security Checklist (Level Up)'!C16,$B$227:$C$250,2,FALSE),"")</f>
        <v>2機密情報を扱うルール</v>
      </c>
      <c r="F16" t="str">
        <f>'Security Checklist (Level Up)'!F16&amp;""</f>
        <v>6</v>
      </c>
      <c r="G16" t="str">
        <f>'Security Checklist (Level Up)'!G16</f>
        <v>Lv2</v>
      </c>
      <c r="M16" t="str">
        <f>'Security Checklist (Level Up)'!M16&amp;""</f>
        <v>Assess by selecting from the pull-down menu</v>
      </c>
      <c r="N16" t="str">
        <f>'Security Checklist (Level Up)'!N16&amp;""</f>
        <v/>
      </c>
    </row>
    <row r="17" spans="2:14" x14ac:dyDescent="0.4">
      <c r="B17" s="159" t="str">
        <f>IFERROR(VLOOKUP('Security Checklist (Level Up)'!B17,$B$217:$C$221,2,FALSE),"")</f>
        <v>共通</v>
      </c>
      <c r="C17" s="159" t="str">
        <f>IFERROR(VLOOKUP('Security Checklist (Level Up)'!C17,$B$227:$C$250,2,FALSE),"")</f>
        <v>2機密情報を扱うルール</v>
      </c>
      <c r="F17" t="str">
        <f>'Security Checklist (Level Up)'!F17&amp;""</f>
        <v>7</v>
      </c>
      <c r="G17" t="str">
        <f>'Security Checklist (Level Up)'!G17</f>
        <v>Lv2</v>
      </c>
      <c r="M17" t="str">
        <f>'Security Checklist (Level Up)'!M17&amp;""</f>
        <v>Assess by selecting from the pull-down menu</v>
      </c>
      <c r="N17" t="str">
        <f>'Security Checklist (Level Up)'!N17&amp;""</f>
        <v/>
      </c>
    </row>
    <row r="18" spans="2:14" x14ac:dyDescent="0.4">
      <c r="B18" s="159" t="str">
        <f>IFERROR(VLOOKUP('Security Checklist (Level Up)'!B18,$B$217:$C$221,2,FALSE),"")</f>
        <v>共通</v>
      </c>
      <c r="C18" s="159" t="str">
        <f>IFERROR(VLOOKUP('Security Checklist (Level Up)'!C18,$B$227:$C$250,2,FALSE),"")</f>
        <v>2機密情報を扱うルール</v>
      </c>
      <c r="F18" t="str">
        <f>'Security Checklist (Level Up)'!F18&amp;""</f>
        <v>8</v>
      </c>
      <c r="G18" t="str">
        <f>'Security Checklist (Level Up)'!G18</f>
        <v>Lv1</v>
      </c>
      <c r="M18" t="str">
        <f>'Security Checklist (Level Up)'!M18&amp;""</f>
        <v>Assess by selecting from the pull-down menu</v>
      </c>
      <c r="N18" t="str">
        <f>'Security Checklist (Level Up)'!N18&amp;""</f>
        <v/>
      </c>
    </row>
    <row r="19" spans="2:14" x14ac:dyDescent="0.4">
      <c r="B19" s="159" t="str">
        <f>IFERROR(VLOOKUP('Security Checklist (Level Up)'!B19,$B$217:$C$221,2,FALSE),"")</f>
        <v>共通</v>
      </c>
      <c r="C19" s="159" t="str">
        <f>IFERROR(VLOOKUP('Security Checklist (Level Up)'!C19,$B$227:$C$250,2,FALSE),"")</f>
        <v>3法令遵守</v>
      </c>
      <c r="F19" t="str">
        <f>'Security Checklist (Level Up)'!F19&amp;""</f>
        <v>9</v>
      </c>
      <c r="G19" t="str">
        <f>'Security Checklist (Level Up)'!G19</f>
        <v>Lv1</v>
      </c>
      <c r="M19" t="str">
        <f>'Security Checklist (Level Up)'!M19&amp;""</f>
        <v>Assess by selecting from the pull-down menu</v>
      </c>
      <c r="N19" t="str">
        <f>'Security Checklist (Level Up)'!N19&amp;""</f>
        <v/>
      </c>
    </row>
    <row r="20" spans="2:14" x14ac:dyDescent="0.4">
      <c r="B20" s="159" t="str">
        <f>IFERROR(VLOOKUP('Security Checklist (Level Up)'!B20,$B$217:$C$221,2,FALSE),"")</f>
        <v>共通</v>
      </c>
      <c r="C20" s="159" t="str">
        <f>IFERROR(VLOOKUP('Security Checklist (Level Up)'!C20,$B$227:$C$250,2,FALSE),"")</f>
        <v>3法令遵守</v>
      </c>
      <c r="F20" t="str">
        <f>'Security Checklist (Level Up)'!F20&amp;""</f>
        <v>10</v>
      </c>
      <c r="G20" t="str">
        <f>'Security Checklist (Level Up)'!G20</f>
        <v>Lv2</v>
      </c>
      <c r="M20" t="str">
        <f>'Security Checklist (Level Up)'!M20&amp;""</f>
        <v>Assess by selecting from the pull-down menu</v>
      </c>
      <c r="N20" t="str">
        <f>'Security Checklist (Level Up)'!N20&amp;""</f>
        <v/>
      </c>
    </row>
    <row r="21" spans="2:14" x14ac:dyDescent="0.4">
      <c r="B21" s="159" t="str">
        <f>IFERROR(VLOOKUP('Security Checklist (Level Up)'!B21,$B$217:$C$221,2,FALSE),"")</f>
        <v>共通</v>
      </c>
      <c r="C21" s="159" t="str">
        <f>IFERROR(VLOOKUP('Security Checklist (Level Up)'!C21,$B$227:$C$250,2,FALSE),"")</f>
        <v>3法令遵守</v>
      </c>
      <c r="F21" t="str">
        <f>'Security Checklist (Level Up)'!F21&amp;""</f>
        <v>11</v>
      </c>
      <c r="G21" t="str">
        <f>'Security Checklist (Level Up)'!G21</f>
        <v>Lv1</v>
      </c>
      <c r="M21" t="str">
        <f>'Security Checklist (Level Up)'!M21&amp;""</f>
        <v>Assess by selecting from the pull-down menu</v>
      </c>
      <c r="N21" t="str">
        <f>'Security Checklist (Level Up)'!N21&amp;""</f>
        <v/>
      </c>
    </row>
    <row r="22" spans="2:14" x14ac:dyDescent="0.4">
      <c r="B22" s="159" t="str">
        <f>IFERROR(VLOOKUP('Security Checklist (Level Up)'!B22,$B$217:$C$221,2,FALSE),"")</f>
        <v>共通</v>
      </c>
      <c r="C22" s="159" t="str">
        <f>IFERROR(VLOOKUP('Security Checklist (Level Up)'!C22,$B$227:$C$250,2,FALSE),"")</f>
        <v>3法令遵守</v>
      </c>
      <c r="F22" t="str">
        <f>'Security Checklist (Level Up)'!F22&amp;""</f>
        <v>12</v>
      </c>
      <c r="G22" t="str">
        <f>'Security Checklist (Level Up)'!G22</f>
        <v>Lv2</v>
      </c>
      <c r="M22" t="str">
        <f>'Security Checklist (Level Up)'!M22&amp;""</f>
        <v>Assess by selecting from the pull-down menu</v>
      </c>
      <c r="N22" t="str">
        <f>'Security Checklist (Level Up)'!N22&amp;""</f>
        <v/>
      </c>
    </row>
    <row r="23" spans="2:14" x14ac:dyDescent="0.4">
      <c r="B23" s="159" t="str">
        <f>IFERROR(VLOOKUP('Security Checklist (Level Up)'!B23,$B$217:$C$221,2,FALSE),"")</f>
        <v>共通</v>
      </c>
      <c r="C23" s="159" t="str">
        <f>IFERROR(VLOOKUP('Security Checklist (Level Up)'!C23,$B$227:$C$250,2,FALSE),"")</f>
        <v>4体制
(平時)</v>
      </c>
      <c r="F23" t="str">
        <f>'Security Checklist (Level Up)'!F23&amp;""</f>
        <v>13</v>
      </c>
      <c r="G23" t="str">
        <f>'Security Checklist (Level Up)'!G23</f>
        <v>Lv1</v>
      </c>
      <c r="M23" t="str">
        <f>'Security Checklist (Level Up)'!M23&amp;""</f>
        <v>Assess by selecting from the pull-down menu</v>
      </c>
      <c r="N23" t="str">
        <f>'Security Checklist (Level Up)'!N23&amp;""</f>
        <v/>
      </c>
    </row>
    <row r="24" spans="2:14" x14ac:dyDescent="0.4">
      <c r="B24" s="159" t="str">
        <f>IFERROR(VLOOKUP('Security Checklist (Level Up)'!B24,$B$217:$C$221,2,FALSE),"")</f>
        <v>共通</v>
      </c>
      <c r="C24" s="159" t="str">
        <f>IFERROR(VLOOKUP('Security Checklist (Level Up)'!C24,$B$227:$C$250,2,FALSE),"")</f>
        <v>4体制
(平時)</v>
      </c>
      <c r="F24" t="str">
        <f>'Security Checklist (Level Up)'!F24&amp;""</f>
        <v>14</v>
      </c>
      <c r="G24" t="str">
        <f>'Security Checklist (Level Up)'!G24</f>
        <v>Lv2</v>
      </c>
      <c r="M24" t="str">
        <f>'Security Checklist (Level Up)'!M24&amp;""</f>
        <v>Assess by selecting from the pull-down menu</v>
      </c>
      <c r="N24" t="str">
        <f>'Security Checklist (Level Up)'!N24&amp;""</f>
        <v/>
      </c>
    </row>
    <row r="25" spans="2:14" x14ac:dyDescent="0.4">
      <c r="B25" s="159" t="str">
        <f>IFERROR(VLOOKUP('Security Checklist (Level Up)'!B25,$B$217:$C$221,2,FALSE),"")</f>
        <v>共通</v>
      </c>
      <c r="C25" s="159" t="str">
        <f>IFERROR(VLOOKUP('Security Checklist (Level Up)'!C25,$B$227:$C$250,2,FALSE),"")</f>
        <v>4体制
(平時)</v>
      </c>
      <c r="F25" t="str">
        <f>'Security Checklist (Level Up)'!F25&amp;""</f>
        <v>15</v>
      </c>
      <c r="G25" t="str">
        <f>'Security Checklist (Level Up)'!G25</f>
        <v>Lv1</v>
      </c>
      <c r="M25" t="str">
        <f>'Security Checklist (Level Up)'!M25&amp;""</f>
        <v>Assess by selecting from the pull-down menu</v>
      </c>
      <c r="N25" t="str">
        <f>'Security Checklist (Level Up)'!N25&amp;""</f>
        <v/>
      </c>
    </row>
    <row r="26" spans="2:14" x14ac:dyDescent="0.4">
      <c r="B26" s="159" t="str">
        <f>IFERROR(VLOOKUP('Security Checklist (Level Up)'!B26,$B$217:$C$221,2,FALSE),"")</f>
        <v>共通</v>
      </c>
      <c r="C26" s="159" t="str">
        <f>IFERROR(VLOOKUP('Security Checklist (Level Up)'!C26,$B$227:$C$250,2,FALSE),"")</f>
        <v>4体制
(平時)</v>
      </c>
      <c r="F26" t="str">
        <f>'Security Checklist (Level Up)'!F26&amp;""</f>
        <v>16</v>
      </c>
      <c r="G26" t="str">
        <f>'Security Checklist (Level Up)'!G26</f>
        <v>Lv1</v>
      </c>
      <c r="M26" t="str">
        <f>'Security Checklist (Level Up)'!M26&amp;""</f>
        <v>Assess by selecting from the pull-down menu</v>
      </c>
      <c r="N26" t="str">
        <f>'Security Checklist (Level Up)'!N26&amp;""</f>
        <v/>
      </c>
    </row>
    <row r="27" spans="2:14" x14ac:dyDescent="0.4">
      <c r="B27" s="159" t="str">
        <f>IFERROR(VLOOKUP('Security Checklist (Level Up)'!B27,$B$217:$C$221,2,FALSE),"")</f>
        <v>共通</v>
      </c>
      <c r="C27" s="159" t="str">
        <f>IFERROR(VLOOKUP('Security Checklist (Level Up)'!C27,$B$227:$C$250,2,FALSE),"")</f>
        <v>4体制
(平時)</v>
      </c>
      <c r="F27" t="str">
        <f>'Security Checklist (Level Up)'!F27&amp;""</f>
        <v>17</v>
      </c>
      <c r="G27" t="str">
        <f>'Security Checklist (Level Up)'!G27</f>
        <v>Lv2</v>
      </c>
      <c r="M27" t="str">
        <f>'Security Checklist (Level Up)'!M27&amp;""</f>
        <v>Assess by selecting from the pull-down menu</v>
      </c>
      <c r="N27" t="str">
        <f>'Security Checklist (Level Up)'!N27&amp;""</f>
        <v/>
      </c>
    </row>
    <row r="28" spans="2:14" x14ac:dyDescent="0.4">
      <c r="B28" s="159" t="str">
        <f>IFERROR(VLOOKUP('Security Checklist (Level Up)'!B28,$B$217:$C$221,2,FALSE),"")</f>
        <v>共通</v>
      </c>
      <c r="C28" s="159" t="str">
        <f>IFERROR(VLOOKUP('Security Checklist (Level Up)'!C28,$B$227:$C$250,2,FALSE),"")</f>
        <v>5体制
(事故時)</v>
      </c>
      <c r="F28" t="str">
        <f>'Security Checklist (Level Up)'!F28&amp;""</f>
        <v>18</v>
      </c>
      <c r="G28" t="str">
        <f>'Security Checklist (Level Up)'!G28</f>
        <v>Lv1</v>
      </c>
      <c r="M28" t="str">
        <f>'Security Checklist (Level Up)'!M28&amp;""</f>
        <v>Assess by selecting from the pull-down menu</v>
      </c>
      <c r="N28" t="str">
        <f>'Security Checklist (Level Up)'!N28&amp;""</f>
        <v/>
      </c>
    </row>
    <row r="29" spans="2:14" x14ac:dyDescent="0.4">
      <c r="B29" s="159" t="str">
        <f>IFERROR(VLOOKUP('Security Checklist (Level Up)'!B29,$B$217:$C$221,2,FALSE),"")</f>
        <v>共通</v>
      </c>
      <c r="C29" s="159" t="str">
        <f>IFERROR(VLOOKUP('Security Checklist (Level Up)'!C29,$B$227:$C$250,2,FALSE),"")</f>
        <v>5体制
(事故時)</v>
      </c>
      <c r="F29" t="str">
        <f>'Security Checklist (Level Up)'!F29&amp;""</f>
        <v>19</v>
      </c>
      <c r="G29" t="str">
        <f>'Security Checklist (Level Up)'!G29</f>
        <v>Lv1</v>
      </c>
      <c r="M29" t="str">
        <f>'Security Checklist (Level Up)'!M29&amp;""</f>
        <v>Assess by selecting from the pull-down menu</v>
      </c>
      <c r="N29" t="str">
        <f>'Security Checklist (Level Up)'!N29&amp;""</f>
        <v/>
      </c>
    </row>
    <row r="30" spans="2:14" x14ac:dyDescent="0.4">
      <c r="B30" s="159" t="str">
        <f>IFERROR(VLOOKUP('Security Checklist (Level Up)'!B30,$B$217:$C$221,2,FALSE),"")</f>
        <v>共通</v>
      </c>
      <c r="C30" s="159" t="str">
        <f>IFERROR(VLOOKUP('Security Checklist (Level Up)'!C30,$B$227:$C$250,2,FALSE),"")</f>
        <v>5体制
(事故時)</v>
      </c>
      <c r="F30" t="str">
        <f>'Security Checklist (Level Up)'!F30&amp;""</f>
        <v>20</v>
      </c>
      <c r="G30" t="str">
        <f>'Security Checklist (Level Up)'!G30</f>
        <v>Lv1</v>
      </c>
      <c r="M30" t="str">
        <f>'Security Checklist (Level Up)'!M30&amp;""</f>
        <v>Assess by selecting from the pull-down menu</v>
      </c>
      <c r="N30" t="str">
        <f>'Security Checklist (Level Up)'!N30&amp;""</f>
        <v/>
      </c>
    </row>
    <row r="31" spans="2:14" x14ac:dyDescent="0.4">
      <c r="B31" s="159" t="str">
        <f>IFERROR(VLOOKUP('Security Checklist (Level Up)'!B31,$B$217:$C$221,2,FALSE),"")</f>
        <v>共通</v>
      </c>
      <c r="C31" s="159" t="str">
        <f>IFERROR(VLOOKUP('Security Checklist (Level Up)'!C31,$B$227:$C$250,2,FALSE),"")</f>
        <v>6事故時の手順</v>
      </c>
      <c r="F31" t="str">
        <f>'Security Checklist (Level Up)'!F31&amp;""</f>
        <v>21</v>
      </c>
      <c r="G31" t="str">
        <f>'Security Checklist (Level Up)'!G31</f>
        <v>Lv3</v>
      </c>
      <c r="M31" t="str">
        <f>'Security Checklist (Level Up)'!M31&amp;""</f>
        <v>Assess by selecting from the pull-down menu</v>
      </c>
      <c r="N31" t="str">
        <f>'Security Checklist (Level Up)'!N31&amp;""</f>
        <v/>
      </c>
    </row>
    <row r="32" spans="2:14" x14ac:dyDescent="0.4">
      <c r="B32" s="159" t="str">
        <f>IFERROR(VLOOKUP('Security Checklist (Level Up)'!B32,$B$217:$C$221,2,FALSE),"")</f>
        <v>共通</v>
      </c>
      <c r="C32" s="159" t="str">
        <f>IFERROR(VLOOKUP('Security Checklist (Level Up)'!C32,$B$227:$C$250,2,FALSE),"")</f>
        <v>6事故時の手順</v>
      </c>
      <c r="F32" t="str">
        <f>'Security Checklist (Level Up)'!F32&amp;""</f>
        <v>22</v>
      </c>
      <c r="G32" t="str">
        <f>'Security Checklist (Level Up)'!G32</f>
        <v>Lv3</v>
      </c>
      <c r="M32" t="str">
        <f>'Security Checklist (Level Up)'!M32&amp;""</f>
        <v>Assess by selecting from the pull-down menu</v>
      </c>
      <c r="N32" t="str">
        <f>'Security Checklist (Level Up)'!N32&amp;""</f>
        <v/>
      </c>
    </row>
    <row r="33" spans="2:14" x14ac:dyDescent="0.4">
      <c r="B33" s="159" t="str">
        <f>IFERROR(VLOOKUP('Security Checklist (Level Up)'!B33,$B$217:$C$221,2,FALSE),"")</f>
        <v>共通</v>
      </c>
      <c r="C33" s="159" t="str">
        <f>IFERROR(VLOOKUP('Security Checklist (Level Up)'!C33,$B$227:$C$250,2,FALSE),"")</f>
        <v>6事故時の手順</v>
      </c>
      <c r="F33" t="str">
        <f>'Security Checklist (Level Up)'!F33&amp;""</f>
        <v>23</v>
      </c>
      <c r="G33" t="str">
        <f>'Security Checklist (Level Up)'!G33</f>
        <v>Lv2</v>
      </c>
      <c r="M33" t="str">
        <f>'Security Checklist (Level Up)'!M33&amp;""</f>
        <v>Assess by selecting from the pull-down menu</v>
      </c>
      <c r="N33" t="str">
        <f>'Security Checklist (Level Up)'!N33&amp;""</f>
        <v/>
      </c>
    </row>
    <row r="34" spans="2:14" x14ac:dyDescent="0.4">
      <c r="B34" s="159" t="str">
        <f>IFERROR(VLOOKUP('Security Checklist (Level Up)'!B34,$B$217:$C$221,2,FALSE),"")</f>
        <v>共通</v>
      </c>
      <c r="C34" s="159" t="str">
        <f>IFERROR(VLOOKUP('Security Checklist (Level Up)'!C34,$B$227:$C$250,2,FALSE),"")</f>
        <v>6事故時の手順</v>
      </c>
      <c r="F34" t="str">
        <f>'Security Checklist (Level Up)'!F34&amp;""</f>
        <v>24</v>
      </c>
      <c r="G34" t="str">
        <f>'Security Checklist (Level Up)'!G34</f>
        <v>Lv1</v>
      </c>
      <c r="M34" t="str">
        <f>'Security Checklist (Level Up)'!M34&amp;""</f>
        <v>Assess by selecting from the pull-down menu</v>
      </c>
      <c r="N34" t="str">
        <f>'Security Checklist (Level Up)'!N34&amp;""</f>
        <v/>
      </c>
    </row>
    <row r="35" spans="2:14" x14ac:dyDescent="0.4">
      <c r="B35" s="159" t="str">
        <f>IFERROR(VLOOKUP('Security Checklist (Level Up)'!B35,$B$217:$C$221,2,FALSE),"")</f>
        <v>共通</v>
      </c>
      <c r="C35" s="159" t="str">
        <f>IFERROR(VLOOKUP('Security Checklist (Level Up)'!C35,$B$227:$C$250,2,FALSE),"")</f>
        <v>6事故時の手順</v>
      </c>
      <c r="F35" t="str">
        <f>'Security Checklist (Level Up)'!F35&amp;""</f>
        <v>25</v>
      </c>
      <c r="G35" t="str">
        <f>'Security Checklist (Level Up)'!G35</f>
        <v>Lv3</v>
      </c>
      <c r="M35" t="str">
        <f>'Security Checklist (Level Up)'!M35&amp;""</f>
        <v>Assess by selecting from the pull-down menu</v>
      </c>
      <c r="N35" t="str">
        <f>'Security Checklist (Level Up)'!N35&amp;""</f>
        <v/>
      </c>
    </row>
    <row r="36" spans="2:14" x14ac:dyDescent="0.4">
      <c r="B36" s="159" t="str">
        <f>IFERROR(VLOOKUP('Security Checklist (Level Up)'!B36,$B$217:$C$221,2,FALSE),"")</f>
        <v>共通</v>
      </c>
      <c r="C36" s="159" t="str">
        <f>IFERROR(VLOOKUP('Security Checklist (Level Up)'!C36,$B$227:$C$250,2,FALSE),"")</f>
        <v>6事故時の手順</v>
      </c>
      <c r="F36" t="str">
        <f>'Security Checklist (Level Up)'!F36&amp;""</f>
        <v>26</v>
      </c>
      <c r="G36" t="str">
        <f>'Security Checklist (Level Up)'!G36</f>
        <v>Lv1</v>
      </c>
      <c r="M36" t="str">
        <f>'Security Checklist (Level Up)'!M36&amp;""</f>
        <v>Assess by selecting from the pull-down menu</v>
      </c>
      <c r="N36" t="str">
        <f>'Security Checklist (Level Up)'!N36&amp;""</f>
        <v/>
      </c>
    </row>
    <row r="37" spans="2:14" x14ac:dyDescent="0.4">
      <c r="B37" s="159" t="str">
        <f>IFERROR(VLOOKUP('Security Checklist (Level Up)'!B37,$B$217:$C$221,2,FALSE),"")</f>
        <v>共通</v>
      </c>
      <c r="C37" s="159" t="str">
        <f>IFERROR(VLOOKUP('Security Checklist (Level Up)'!C37,$B$227:$C$250,2,FALSE),"")</f>
        <v>6事故時の手順</v>
      </c>
      <c r="F37" t="str">
        <f>'Security Checklist (Level Up)'!F37&amp;""</f>
        <v>27</v>
      </c>
      <c r="G37" t="str">
        <f>'Security Checklist (Level Up)'!G37</f>
        <v>Lv2</v>
      </c>
      <c r="M37" t="str">
        <f>'Security Checklist (Level Up)'!M37&amp;""</f>
        <v>Assess by selecting from the pull-down menu</v>
      </c>
      <c r="N37" t="str">
        <f>'Security Checklist (Level Up)'!N37&amp;""</f>
        <v/>
      </c>
    </row>
    <row r="38" spans="2:14" x14ac:dyDescent="0.4">
      <c r="B38" s="159" t="str">
        <f>IFERROR(VLOOKUP('Security Checklist (Level Up)'!B38,$B$217:$C$221,2,FALSE),"")</f>
        <v>共通</v>
      </c>
      <c r="C38" s="159" t="str">
        <f>IFERROR(VLOOKUP('Security Checklist (Level Up)'!C38,$B$227:$C$250,2,FALSE),"")</f>
        <v>7日常の教育</v>
      </c>
      <c r="F38" t="str">
        <f>'Security Checklist (Level Up)'!F38&amp;""</f>
        <v>28</v>
      </c>
      <c r="G38" t="str">
        <f>'Security Checklist (Level Up)'!G38</f>
        <v>Lv1</v>
      </c>
      <c r="M38" t="str">
        <f>'Security Checklist (Level Up)'!M38&amp;""</f>
        <v>Assess by selecting from the pull-down menu</v>
      </c>
      <c r="N38" t="str">
        <f>'Security Checklist (Level Up)'!N38&amp;""</f>
        <v/>
      </c>
    </row>
    <row r="39" spans="2:14" x14ac:dyDescent="0.4">
      <c r="B39" s="159" t="str">
        <f>IFERROR(VLOOKUP('Security Checklist (Level Up)'!B39,$B$217:$C$221,2,FALSE),"")</f>
        <v>共通</v>
      </c>
      <c r="C39" s="159" t="str">
        <f>IFERROR(VLOOKUP('Security Checklist (Level Up)'!C39,$B$227:$C$250,2,FALSE),"")</f>
        <v>7日常の教育</v>
      </c>
      <c r="F39" t="str">
        <f>'Security Checklist (Level Up)'!F39&amp;""</f>
        <v>29</v>
      </c>
      <c r="G39" t="str">
        <f>'Security Checklist (Level Up)'!G39</f>
        <v>Lv1</v>
      </c>
      <c r="M39" t="str">
        <f>'Security Checklist (Level Up)'!M39&amp;""</f>
        <v>Assess by selecting from the pull-down menu</v>
      </c>
      <c r="N39" t="str">
        <f>'Security Checklist (Level Up)'!N39&amp;""</f>
        <v/>
      </c>
    </row>
    <row r="40" spans="2:14" x14ac:dyDescent="0.4">
      <c r="B40" s="159" t="str">
        <f>IFERROR(VLOOKUP('Security Checklist (Level Up)'!B40,$B$217:$C$221,2,FALSE),"")</f>
        <v>共通</v>
      </c>
      <c r="C40" s="159" t="str">
        <f>IFERROR(VLOOKUP('Security Checklist (Level Up)'!C40,$B$227:$C$250,2,FALSE),"")</f>
        <v>7日常の教育</v>
      </c>
      <c r="F40" t="str">
        <f>'Security Checklist (Level Up)'!F40&amp;""</f>
        <v>30</v>
      </c>
      <c r="G40" t="str">
        <f>'Security Checklist (Level Up)'!G40</f>
        <v>Lv1</v>
      </c>
      <c r="M40" t="str">
        <f>'Security Checklist (Level Up)'!M40&amp;""</f>
        <v>Assess by selecting from the pull-down menu</v>
      </c>
      <c r="N40" t="str">
        <f>'Security Checklist (Level Up)'!N40&amp;""</f>
        <v/>
      </c>
    </row>
    <row r="41" spans="2:14" x14ac:dyDescent="0.4">
      <c r="B41" s="159" t="str">
        <f>IFERROR(VLOOKUP('Security Checklist (Level Up)'!B41,$B$217:$C$221,2,FALSE),"")</f>
        <v>共通</v>
      </c>
      <c r="C41" s="159" t="str">
        <f>IFERROR(VLOOKUP('Security Checklist (Level Up)'!C41,$B$227:$C$250,2,FALSE),"")</f>
        <v>7日常の教育</v>
      </c>
      <c r="F41" t="str">
        <f>'Security Checklist (Level Up)'!F41&amp;""</f>
        <v>31</v>
      </c>
      <c r="G41" t="str">
        <f>'Security Checklist (Level Up)'!G41</f>
        <v>Lv2</v>
      </c>
      <c r="M41" t="str">
        <f>'Security Checklist (Level Up)'!M41&amp;""</f>
        <v>Assess by selecting from the pull-down menu</v>
      </c>
      <c r="N41" t="str">
        <f>'Security Checklist (Level Up)'!N41&amp;""</f>
        <v/>
      </c>
    </row>
    <row r="42" spans="2:14" x14ac:dyDescent="0.4">
      <c r="B42" s="159" t="str">
        <f>IFERROR(VLOOKUP('Security Checklist (Level Up)'!B42,$B$217:$C$221,2,FALSE),"")</f>
        <v>共通</v>
      </c>
      <c r="C42" s="159" t="str">
        <f>IFERROR(VLOOKUP('Security Checklist (Level Up)'!C42,$B$227:$C$250,2,FALSE),"")</f>
        <v>7日常の教育</v>
      </c>
      <c r="F42" t="str">
        <f>'Security Checklist (Level Up)'!F42&amp;""</f>
        <v>32</v>
      </c>
      <c r="G42" t="str">
        <f>'Security Checklist (Level Up)'!G42</f>
        <v>Lv2</v>
      </c>
      <c r="M42" t="str">
        <f>'Security Checklist (Level Up)'!M42&amp;""</f>
        <v>Assess by selecting from the pull-down menu</v>
      </c>
      <c r="N42" t="str">
        <f>'Security Checklist (Level Up)'!N42&amp;""</f>
        <v/>
      </c>
    </row>
    <row r="43" spans="2:14" x14ac:dyDescent="0.4">
      <c r="B43" s="159" t="str">
        <f>IFERROR(VLOOKUP('Security Checklist (Level Up)'!B43,$B$217:$C$221,2,FALSE),"")</f>
        <v>共通</v>
      </c>
      <c r="C43" s="159" t="str">
        <f>IFERROR(VLOOKUP('Security Checklist (Level Up)'!C43,$B$227:$C$250,2,FALSE),"")</f>
        <v>7日常の教育</v>
      </c>
      <c r="F43" t="str">
        <f>'Security Checklist (Level Up)'!F43&amp;""</f>
        <v>33</v>
      </c>
      <c r="G43" t="str">
        <f>'Security Checklist (Level Up)'!G43</f>
        <v>Lv2</v>
      </c>
      <c r="M43" t="str">
        <f>'Security Checklist (Level Up)'!M43&amp;""</f>
        <v>Assess by selecting from the pull-down menu</v>
      </c>
      <c r="N43" t="str">
        <f>'Security Checklist (Level Up)'!N43&amp;""</f>
        <v/>
      </c>
    </row>
    <row r="44" spans="2:14" x14ac:dyDescent="0.4">
      <c r="B44" s="159" t="str">
        <f>IFERROR(VLOOKUP('Security Checklist (Level Up)'!B44,$B$217:$C$221,2,FALSE),"")</f>
        <v>共通</v>
      </c>
      <c r="C44" s="159" t="str">
        <f>IFERROR(VLOOKUP('Security Checklist (Level Up)'!C44,$B$227:$C$250,2,FALSE),"")</f>
        <v>7日常の教育</v>
      </c>
      <c r="F44" t="str">
        <f>'Security Checklist (Level Up)'!F44&amp;""</f>
        <v>34</v>
      </c>
      <c r="G44" t="str">
        <f>'Security Checklist (Level Up)'!G44</f>
        <v>Lv2</v>
      </c>
      <c r="M44" t="str">
        <f>'Security Checklist (Level Up)'!M44&amp;""</f>
        <v>Assess by selecting from the pull-down menu</v>
      </c>
      <c r="N44" t="str">
        <f>'Security Checklist (Level Up)'!N44&amp;""</f>
        <v/>
      </c>
    </row>
    <row r="45" spans="2:14" x14ac:dyDescent="0.4">
      <c r="B45" s="159" t="str">
        <f>IFERROR(VLOOKUP('Security Checklist (Level Up)'!B45,$B$217:$C$221,2,FALSE),"")</f>
        <v>共通</v>
      </c>
      <c r="C45" s="159" t="str">
        <f>IFERROR(VLOOKUP('Security Checklist (Level Up)'!C45,$B$227:$C$250,2,FALSE),"")</f>
        <v>7日常の教育</v>
      </c>
      <c r="F45" t="str">
        <f>'Security Checklist (Level Up)'!F45&amp;""</f>
        <v>35</v>
      </c>
      <c r="G45" t="str">
        <f>'Security Checklist (Level Up)'!G45</f>
        <v>Lv2</v>
      </c>
      <c r="M45" t="str">
        <f>'Security Checklist (Level Up)'!M45&amp;""</f>
        <v>Assess by selecting from the pull-down menu</v>
      </c>
      <c r="N45" t="str">
        <f>'Security Checklist (Level Up)'!N45&amp;""</f>
        <v/>
      </c>
    </row>
    <row r="46" spans="2:14" x14ac:dyDescent="0.4">
      <c r="B46" s="159" t="str">
        <f>IFERROR(VLOOKUP('Security Checklist (Level Up)'!B46,$B$217:$C$221,2,FALSE),"")</f>
        <v>共通</v>
      </c>
      <c r="C46" s="159" t="str">
        <f>IFERROR(VLOOKUP('Security Checklist (Level Up)'!C46,$B$227:$C$250,2,FALSE),"")</f>
        <v>7日常の教育</v>
      </c>
      <c r="F46" t="str">
        <f>'Security Checklist (Level Up)'!F46&amp;""</f>
        <v>36</v>
      </c>
      <c r="G46" t="str">
        <f>'Security Checklist (Level Up)'!G46</f>
        <v>Lv2</v>
      </c>
      <c r="M46" t="str">
        <f>'Security Checklist (Level Up)'!M46&amp;""</f>
        <v>Assess by selecting from the pull-down menu</v>
      </c>
      <c r="N46" t="str">
        <f>'Security Checklist (Level Up)'!N46&amp;""</f>
        <v/>
      </c>
    </row>
    <row r="47" spans="2:14" x14ac:dyDescent="0.4">
      <c r="B47" s="159" t="str">
        <f>IFERROR(VLOOKUP('Security Checklist (Level Up)'!B47,$B$217:$C$221,2,FALSE),"")</f>
        <v>共通</v>
      </c>
      <c r="C47" s="159" t="str">
        <f>IFERROR(VLOOKUP('Security Checklist (Level Up)'!C47,$B$227:$C$250,2,FALSE),"")</f>
        <v>7日常の教育</v>
      </c>
      <c r="F47" t="str">
        <f>'Security Checklist (Level Up)'!F47&amp;""</f>
        <v>37</v>
      </c>
      <c r="G47" t="str">
        <f>'Security Checklist (Level Up)'!G47</f>
        <v>Lv3</v>
      </c>
      <c r="M47" t="str">
        <f>'Security Checklist (Level Up)'!M47&amp;""</f>
        <v>Assess by selecting from the pull-down menu</v>
      </c>
      <c r="N47" t="str">
        <f>'Security Checklist (Level Up)'!N47&amp;""</f>
        <v/>
      </c>
    </row>
    <row r="48" spans="2:14" x14ac:dyDescent="0.4">
      <c r="B48" s="159" t="str">
        <f>IFERROR(VLOOKUP('Security Checklist (Level Up)'!B48,$B$217:$C$221,2,FALSE),"")</f>
        <v>共通</v>
      </c>
      <c r="C48" s="159" t="str">
        <f>IFERROR(VLOOKUP('Security Checklist (Level Up)'!C48,$B$227:$C$250,2,FALSE),"")</f>
        <v>7日常の教育</v>
      </c>
      <c r="F48" t="str">
        <f>'Security Checklist (Level Up)'!F48&amp;""</f>
        <v>38</v>
      </c>
      <c r="G48" t="str">
        <f>'Security Checklist (Level Up)'!G48</f>
        <v>Lv1</v>
      </c>
      <c r="M48" t="str">
        <f>'Security Checklist (Level Up)'!M48&amp;""</f>
        <v>Assess by selecting from the pull-down menu</v>
      </c>
      <c r="N48" t="str">
        <f>'Security Checklist (Level Up)'!N48&amp;""</f>
        <v/>
      </c>
    </row>
    <row r="49" spans="2:14" x14ac:dyDescent="0.4">
      <c r="B49" s="159" t="str">
        <f>IFERROR(VLOOKUP('Security Checklist (Level Up)'!B49,$B$217:$C$221,2,FALSE),"")</f>
        <v>共通</v>
      </c>
      <c r="C49" s="159" t="str">
        <f>IFERROR(VLOOKUP('Security Checklist (Level Up)'!C49,$B$227:$C$250,2,FALSE),"")</f>
        <v>7日常の教育</v>
      </c>
      <c r="F49" t="str">
        <f>'Security Checklist (Level Up)'!F49&amp;""</f>
        <v>39</v>
      </c>
      <c r="G49" t="str">
        <f>'Security Checklist (Level Up)'!G49</f>
        <v>Lv3</v>
      </c>
      <c r="M49" t="str">
        <f>'Security Checklist (Level Up)'!M49&amp;""</f>
        <v>Assess by selecting from the pull-down menu</v>
      </c>
      <c r="N49" t="str">
        <f>'Security Checklist (Level Up)'!N49&amp;""</f>
        <v/>
      </c>
    </row>
    <row r="50" spans="2:14" x14ac:dyDescent="0.4">
      <c r="B50" s="159" t="str">
        <f>IFERROR(VLOOKUP('Security Checklist (Level Up)'!B50,$B$217:$C$221,2,FALSE),"")</f>
        <v>共通</v>
      </c>
      <c r="C50" s="159" t="str">
        <f>IFERROR(VLOOKUP('Security Checklist (Level Up)'!C50,$B$227:$C$250,2,FALSE),"")</f>
        <v>7日常の教育</v>
      </c>
      <c r="F50" t="str">
        <f>'Security Checklist (Level Up)'!F50&amp;""</f>
        <v>40</v>
      </c>
      <c r="G50" t="str">
        <f>'Security Checklist (Level Up)'!G50</f>
        <v>Lv1</v>
      </c>
      <c r="M50" t="str">
        <f>'Security Checklist (Level Up)'!M50&amp;""</f>
        <v>Assess by selecting from the pull-down menu</v>
      </c>
      <c r="N50" t="str">
        <f>'Security Checklist (Level Up)'!N50&amp;""</f>
        <v/>
      </c>
    </row>
    <row r="51" spans="2:14" x14ac:dyDescent="0.4">
      <c r="B51" s="159" t="str">
        <f>IFERROR(VLOOKUP('Security Checklist (Level Up)'!B51,$B$217:$C$221,2,FALSE),"")</f>
        <v>特定</v>
      </c>
      <c r="C51" s="159" t="str">
        <f>IFERROR(VLOOKUP('Security Checklist (Level Up)'!C51,$B$227:$C$250,2,FALSE),"")</f>
        <v>8他社との
情報セキュリティ要件</v>
      </c>
      <c r="F51" t="str">
        <f>'Security Checklist (Level Up)'!F51&amp;""</f>
        <v>41</v>
      </c>
      <c r="G51" t="str">
        <f>'Security Checklist (Level Up)'!G51</f>
        <v>Lv3</v>
      </c>
      <c r="M51" t="str">
        <f>'Security Checklist (Level Up)'!M51&amp;""</f>
        <v>Assess by selecting from the pull-down menu</v>
      </c>
      <c r="N51" t="str">
        <f>'Security Checklist (Level Up)'!N51&amp;""</f>
        <v/>
      </c>
    </row>
    <row r="52" spans="2:14" x14ac:dyDescent="0.4">
      <c r="B52" s="159" t="str">
        <f>IFERROR(VLOOKUP('Security Checklist (Level Up)'!B52,$B$217:$C$221,2,FALSE),"")</f>
        <v>特定</v>
      </c>
      <c r="C52" s="159" t="str">
        <f>IFERROR(VLOOKUP('Security Checklist (Level Up)'!C52,$B$227:$C$250,2,FALSE),"")</f>
        <v>8他社との
情報セキュリティ要件</v>
      </c>
      <c r="F52" t="str">
        <f>'Security Checklist (Level Up)'!F52&amp;""</f>
        <v>42</v>
      </c>
      <c r="G52" t="str">
        <f>'Security Checklist (Level Up)'!G52</f>
        <v>Lv3</v>
      </c>
      <c r="M52" t="str">
        <f>'Security Checklist (Level Up)'!M52&amp;""</f>
        <v>Assess by selecting from the pull-down menu</v>
      </c>
      <c r="N52" t="str">
        <f>'Security Checklist (Level Up)'!N52&amp;""</f>
        <v/>
      </c>
    </row>
    <row r="53" spans="2:14" x14ac:dyDescent="0.4">
      <c r="B53" s="159" t="str">
        <f>IFERROR(VLOOKUP('Security Checklist (Level Up)'!B53,$B$217:$C$221,2,FALSE),"")</f>
        <v>特定</v>
      </c>
      <c r="C53" s="159" t="str">
        <f>IFERROR(VLOOKUP('Security Checklist (Level Up)'!C53,$B$227:$C$250,2,FALSE),"")</f>
        <v>8他社との
情報セキュリティ要件</v>
      </c>
      <c r="F53" t="str">
        <f>'Security Checklist (Level Up)'!F53&amp;""</f>
        <v>43</v>
      </c>
      <c r="G53" t="str">
        <f>'Security Checklist (Level Up)'!G53</f>
        <v>Lv3</v>
      </c>
      <c r="M53" t="str">
        <f>'Security Checklist (Level Up)'!M53&amp;""</f>
        <v>Assess by selecting from the pull-down menu</v>
      </c>
      <c r="N53" t="str">
        <f>'Security Checklist (Level Up)'!N53&amp;""</f>
        <v/>
      </c>
    </row>
    <row r="54" spans="2:14" x14ac:dyDescent="0.4">
      <c r="B54" s="159" t="str">
        <f>IFERROR(VLOOKUP('Security Checklist (Level Up)'!B54,$B$217:$C$221,2,FALSE),"")</f>
        <v>特定</v>
      </c>
      <c r="C54" s="159" t="str">
        <f>IFERROR(VLOOKUP('Security Checklist (Level Up)'!C54,$B$227:$C$250,2,FALSE),"")</f>
        <v>8他社との
情報セキュリティ要件</v>
      </c>
      <c r="F54" t="str">
        <f>'Security Checklist (Level Up)'!F54&amp;""</f>
        <v>44</v>
      </c>
      <c r="G54" t="str">
        <f>'Security Checklist (Level Up)'!G54</f>
        <v>Lv1</v>
      </c>
      <c r="M54" t="str">
        <f>'Security Checklist (Level Up)'!M54&amp;""</f>
        <v>Assess by selecting from the pull-down menu</v>
      </c>
      <c r="N54" t="str">
        <f>'Security Checklist (Level Up)'!N54&amp;""</f>
        <v/>
      </c>
    </row>
    <row r="55" spans="2:14" x14ac:dyDescent="0.4">
      <c r="B55" s="159" t="str">
        <f>IFERROR(VLOOKUP('Security Checklist (Level Up)'!B55,$B$217:$C$221,2,FALSE),"")</f>
        <v>特定</v>
      </c>
      <c r="C55" s="159" t="str">
        <f>IFERROR(VLOOKUP('Security Checklist (Level Up)'!C55,$B$227:$C$250,2,FALSE),"")</f>
        <v>8他社との
情報セキュリティ要件</v>
      </c>
      <c r="F55" t="str">
        <f>'Security Checklist (Level Up)'!F55&amp;""</f>
        <v>45</v>
      </c>
      <c r="G55" t="str">
        <f>'Security Checklist (Level Up)'!G55</f>
        <v>Lv3</v>
      </c>
      <c r="M55" t="str">
        <f>'Security Checklist (Level Up)'!M55&amp;""</f>
        <v>Assess by selecting from the pull-down menu</v>
      </c>
      <c r="N55" t="str">
        <f>'Security Checklist (Level Up)'!N55&amp;""</f>
        <v/>
      </c>
    </row>
    <row r="56" spans="2:14" x14ac:dyDescent="0.4">
      <c r="B56" s="159" t="str">
        <f>IFERROR(VLOOKUP('Security Checklist (Level Up)'!B56,$B$217:$C$221,2,FALSE),"")</f>
        <v>特定</v>
      </c>
      <c r="C56" s="159" t="str">
        <f>IFERROR(VLOOKUP('Security Checklist (Level Up)'!C56,$B$227:$C$250,2,FALSE),"")</f>
        <v>8他社との
情報セキュリティ要件</v>
      </c>
      <c r="F56" t="str">
        <f>'Security Checklist (Level Up)'!F56&amp;""</f>
        <v>46</v>
      </c>
      <c r="G56" t="str">
        <f>'Security Checklist (Level Up)'!G56</f>
        <v>Lv1</v>
      </c>
      <c r="M56" t="str">
        <f>'Security Checklist (Level Up)'!M56&amp;""</f>
        <v>Assess by selecting from the pull-down menu</v>
      </c>
      <c r="N56" t="str">
        <f>'Security Checklist (Level Up)'!N56&amp;""</f>
        <v/>
      </c>
    </row>
    <row r="57" spans="2:14" x14ac:dyDescent="0.4">
      <c r="B57" s="159" t="str">
        <f>IFERROR(VLOOKUP('Security Checklist (Level Up)'!B57,$B$217:$C$221,2,FALSE),"")</f>
        <v>特定</v>
      </c>
      <c r="C57" s="159" t="str">
        <f>IFERROR(VLOOKUP('Security Checklist (Level Up)'!C57,$B$227:$C$250,2,FALSE),"")</f>
        <v>8他社との
情報セキュリティ要件</v>
      </c>
      <c r="F57" t="str">
        <f>'Security Checklist (Level Up)'!F57&amp;""</f>
        <v>47</v>
      </c>
      <c r="G57" t="str">
        <f>'Security Checklist (Level Up)'!G57</f>
        <v>Lv3</v>
      </c>
      <c r="M57" t="str">
        <f>'Security Checklist (Level Up)'!M57&amp;""</f>
        <v>Assess by selecting from the pull-down menu</v>
      </c>
      <c r="N57" t="str">
        <f>'Security Checklist (Level Up)'!N57&amp;""</f>
        <v/>
      </c>
    </row>
    <row r="58" spans="2:14" x14ac:dyDescent="0.4">
      <c r="B58" s="159" t="str">
        <f>IFERROR(VLOOKUP('Security Checklist (Level Up)'!B58,$B$217:$C$221,2,FALSE),"")</f>
        <v>特定</v>
      </c>
      <c r="C58" s="159" t="str">
        <f>IFERROR(VLOOKUP('Security Checklist (Level Up)'!C58,$B$227:$C$250,2,FALSE),"")</f>
        <v>8他社との
情報セキュリティ要件</v>
      </c>
      <c r="F58" t="str">
        <f>'Security Checklist (Level Up)'!F58&amp;""</f>
        <v>48</v>
      </c>
      <c r="G58" t="str">
        <f>'Security Checklist (Level Up)'!G58</f>
        <v>Lv3</v>
      </c>
      <c r="M58" t="str">
        <f>'Security Checklist (Level Up)'!M58&amp;""</f>
        <v>Assess by selecting from the pull-down menu</v>
      </c>
      <c r="N58" t="str">
        <f>'Security Checklist (Level Up)'!N58&amp;""</f>
        <v/>
      </c>
    </row>
    <row r="59" spans="2:14" x14ac:dyDescent="0.4">
      <c r="B59" s="159" t="str">
        <f>IFERROR(VLOOKUP('Security Checklist (Level Up)'!B59,$B$217:$C$221,2,FALSE),"")</f>
        <v>特定</v>
      </c>
      <c r="C59" s="159" t="str">
        <f>IFERROR(VLOOKUP('Security Checklist (Level Up)'!C59,$B$227:$C$250,2,FALSE),"")</f>
        <v>9アクセス権</v>
      </c>
      <c r="F59" t="str">
        <f>'Security Checklist (Level Up)'!F59&amp;""</f>
        <v>49</v>
      </c>
      <c r="G59" t="str">
        <f>'Security Checklist (Level Up)'!G59</f>
        <v>Lv1</v>
      </c>
      <c r="M59" t="str">
        <f>'Security Checklist (Level Up)'!M59&amp;""</f>
        <v>Assess by selecting from the pull-down menu</v>
      </c>
      <c r="N59" t="str">
        <f>'Security Checklist (Level Up)'!N59&amp;""</f>
        <v/>
      </c>
    </row>
    <row r="60" spans="2:14" x14ac:dyDescent="0.4">
      <c r="B60" s="159" t="str">
        <f>IFERROR(VLOOKUP('Security Checklist (Level Up)'!B60,$B$217:$C$221,2,FALSE),"")</f>
        <v>特定</v>
      </c>
      <c r="C60" s="159" t="str">
        <f>IFERROR(VLOOKUP('Security Checklist (Level Up)'!C60,$B$227:$C$250,2,FALSE),"")</f>
        <v>9アクセス権</v>
      </c>
      <c r="F60" t="str">
        <f>'Security Checklist (Level Up)'!F60&amp;""</f>
        <v>50</v>
      </c>
      <c r="G60" t="str">
        <f>'Security Checklist (Level Up)'!G60</f>
        <v>Lv2</v>
      </c>
      <c r="M60" t="str">
        <f>'Security Checklist (Level Up)'!M60&amp;""</f>
        <v>Assess by selecting from the pull-down menu</v>
      </c>
      <c r="N60" t="str">
        <f>'Security Checklist (Level Up)'!N60&amp;""</f>
        <v/>
      </c>
    </row>
    <row r="61" spans="2:14" x14ac:dyDescent="0.4">
      <c r="B61" s="159" t="str">
        <f>IFERROR(VLOOKUP('Security Checklist (Level Up)'!B61,$B$217:$C$221,2,FALSE),"")</f>
        <v>特定</v>
      </c>
      <c r="C61" s="159" t="str">
        <f>IFERROR(VLOOKUP('Security Checklist (Level Up)'!C61,$B$227:$C$250,2,FALSE),"")</f>
        <v>9アクセス権</v>
      </c>
      <c r="F61" t="str">
        <f>'Security Checklist (Level Up)'!F61&amp;""</f>
        <v>51</v>
      </c>
      <c r="G61" t="str">
        <f>'Security Checklist (Level Up)'!G61</f>
        <v>Lv1</v>
      </c>
      <c r="M61" t="str">
        <f>'Security Checklist (Level Up)'!M61&amp;""</f>
        <v>Assess by selecting from the pull-down menu</v>
      </c>
      <c r="N61" t="str">
        <f>'Security Checklist (Level Up)'!N61&amp;""</f>
        <v/>
      </c>
    </row>
    <row r="62" spans="2:14" x14ac:dyDescent="0.4">
      <c r="B62" s="159" t="str">
        <f>IFERROR(VLOOKUP('Security Checklist (Level Up)'!B62,$B$217:$C$221,2,FALSE),"")</f>
        <v>特定</v>
      </c>
      <c r="C62" s="159" t="str">
        <f>IFERROR(VLOOKUP('Security Checklist (Level Up)'!C62,$B$227:$C$250,2,FALSE),"")</f>
        <v>9アクセス権</v>
      </c>
      <c r="F62" t="str">
        <f>'Security Checklist (Level Up)'!F62&amp;""</f>
        <v>52</v>
      </c>
      <c r="G62" t="str">
        <f>'Security Checklist (Level Up)'!G62</f>
        <v>Lv1</v>
      </c>
      <c r="M62" t="str">
        <f>'Security Checklist (Level Up)'!M62&amp;""</f>
        <v>Assess by selecting from the pull-down menu</v>
      </c>
      <c r="N62" t="str">
        <f>'Security Checklist (Level Up)'!N62&amp;""</f>
        <v/>
      </c>
    </row>
    <row r="63" spans="2:14" x14ac:dyDescent="0.4">
      <c r="B63" s="159" t="str">
        <f>IFERROR(VLOOKUP('Security Checklist (Level Up)'!B63,$B$217:$C$221,2,FALSE),"")</f>
        <v>特定</v>
      </c>
      <c r="C63" s="159" t="str">
        <f>IFERROR(VLOOKUP('Security Checklist (Level Up)'!C63,$B$227:$C$250,2,FALSE),"")</f>
        <v>9アクセス権</v>
      </c>
      <c r="F63" t="str">
        <f>'Security Checklist (Level Up)'!F63&amp;""</f>
        <v>53</v>
      </c>
      <c r="G63" t="str">
        <f>'Security Checklist (Level Up)'!G63</f>
        <v>Lv2</v>
      </c>
      <c r="M63" t="str">
        <f>'Security Checklist (Level Up)'!M63&amp;""</f>
        <v>Assess by selecting from the pull-down menu</v>
      </c>
      <c r="N63" t="str">
        <f>'Security Checklist (Level Up)'!N63&amp;""</f>
        <v/>
      </c>
    </row>
    <row r="64" spans="2:14" x14ac:dyDescent="0.4">
      <c r="B64" s="159" t="str">
        <f>IFERROR(VLOOKUP('Security Checklist (Level Up)'!B64,$B$217:$C$221,2,FALSE),"")</f>
        <v>特定</v>
      </c>
      <c r="C64" s="159" t="str">
        <f>IFERROR(VLOOKUP('Security Checklist (Level Up)'!C64,$B$227:$C$250,2,FALSE),"")</f>
        <v>10情報資産の管理
(情報)</v>
      </c>
      <c r="F64" t="str">
        <f>'Security Checklist (Level Up)'!F64&amp;""</f>
        <v>54</v>
      </c>
      <c r="G64" t="str">
        <f>'Security Checklist (Level Up)'!G64</f>
        <v>Lv1</v>
      </c>
      <c r="M64" t="str">
        <f>'Security Checklist (Level Up)'!M64&amp;""</f>
        <v>Assess by selecting from the pull-down menu</v>
      </c>
      <c r="N64" t="str">
        <f>'Security Checklist (Level Up)'!N64&amp;""</f>
        <v/>
      </c>
    </row>
    <row r="65" spans="2:14" x14ac:dyDescent="0.4">
      <c r="B65" s="159" t="str">
        <f>IFERROR(VLOOKUP('Security Checklist (Level Up)'!B65,$B$217:$C$221,2,FALSE),"")</f>
        <v>特定</v>
      </c>
      <c r="C65" s="159" t="str">
        <f>IFERROR(VLOOKUP('Security Checklist (Level Up)'!C65,$B$227:$C$250,2,FALSE),"")</f>
        <v>10情報資産の管理
(情報)</v>
      </c>
      <c r="F65" t="str">
        <f>'Security Checklist (Level Up)'!F65&amp;""</f>
        <v>55</v>
      </c>
      <c r="G65" t="str">
        <f>'Security Checklist (Level Up)'!G65</f>
        <v>Lv2</v>
      </c>
      <c r="M65" t="str">
        <f>'Security Checklist (Level Up)'!M65&amp;""</f>
        <v>Assess by selecting from the pull-down menu</v>
      </c>
      <c r="N65" t="str">
        <f>'Security Checklist (Level Up)'!N65&amp;""</f>
        <v/>
      </c>
    </row>
    <row r="66" spans="2:14" x14ac:dyDescent="0.4">
      <c r="B66" s="159" t="str">
        <f>IFERROR(VLOOKUP('Security Checklist (Level Up)'!B66,$B$217:$C$221,2,FALSE),"")</f>
        <v>特定</v>
      </c>
      <c r="C66" s="159" t="str">
        <f>IFERROR(VLOOKUP('Security Checklist (Level Up)'!C66,$B$227:$C$250,2,FALSE),"")</f>
        <v>10情報資産の管理
(情報)</v>
      </c>
      <c r="F66" t="str">
        <f>'Security Checklist (Level Up)'!F66&amp;""</f>
        <v>56</v>
      </c>
      <c r="G66" t="str">
        <f>'Security Checklist (Level Up)'!G66</f>
        <v>Lv1</v>
      </c>
      <c r="M66" t="str">
        <f>'Security Checklist (Level Up)'!M66&amp;""</f>
        <v>Assess by selecting from the pull-down menu</v>
      </c>
      <c r="N66" t="str">
        <f>'Security Checklist (Level Up)'!N66&amp;""</f>
        <v/>
      </c>
    </row>
    <row r="67" spans="2:14" x14ac:dyDescent="0.4">
      <c r="B67" s="159" t="str">
        <f>IFERROR(VLOOKUP('Security Checklist (Level Up)'!B67,$B$217:$C$221,2,FALSE),"")</f>
        <v>特定</v>
      </c>
      <c r="C67" s="159" t="str">
        <f>IFERROR(VLOOKUP('Security Checklist (Level Up)'!C67,$B$227:$C$250,2,FALSE),"")</f>
        <v>10情報資産の管理
(情報)</v>
      </c>
      <c r="F67" t="str">
        <f>'Security Checklist (Level Up)'!F67&amp;""</f>
        <v>57</v>
      </c>
      <c r="G67" t="str">
        <f>'Security Checklist (Level Up)'!G67</f>
        <v>Lv2</v>
      </c>
      <c r="M67" t="str">
        <f>'Security Checklist (Level Up)'!M67&amp;""</f>
        <v>Assess by selecting from the pull-down menu</v>
      </c>
      <c r="N67" t="str">
        <f>'Security Checklist (Level Up)'!N67&amp;""</f>
        <v/>
      </c>
    </row>
    <row r="68" spans="2:14" x14ac:dyDescent="0.4">
      <c r="B68" s="159" t="str">
        <f>IFERROR(VLOOKUP('Security Checklist (Level Up)'!B68,$B$217:$C$221,2,FALSE),"")</f>
        <v>特定</v>
      </c>
      <c r="C68" s="159" t="str">
        <f>IFERROR(VLOOKUP('Security Checklist (Level Up)'!C68,$B$227:$C$250,2,FALSE),"")</f>
        <v>10情報資産の管理
(情報)</v>
      </c>
      <c r="F68" t="str">
        <f>'Security Checklist (Level Up)'!F68&amp;""</f>
        <v>58</v>
      </c>
      <c r="G68" t="str">
        <f>'Security Checklist (Level Up)'!G68</f>
        <v>Lv1</v>
      </c>
      <c r="M68" t="str">
        <f>'Security Checklist (Level Up)'!M68&amp;""</f>
        <v>Assess by selecting from the pull-down menu</v>
      </c>
      <c r="N68" t="str">
        <f>'Security Checklist (Level Up)'!N68&amp;""</f>
        <v/>
      </c>
    </row>
    <row r="69" spans="2:14" x14ac:dyDescent="0.4">
      <c r="B69" s="159" t="str">
        <f>IFERROR(VLOOKUP('Security Checklist (Level Up)'!B69,$B$217:$C$221,2,FALSE),"")</f>
        <v>特定</v>
      </c>
      <c r="C69" s="159" t="str">
        <f>IFERROR(VLOOKUP('Security Checklist (Level Up)'!C69,$B$227:$C$250,2,FALSE),"")</f>
        <v>11情報資産の管理
(機器)</v>
      </c>
      <c r="F69" t="str">
        <f>'Security Checklist (Level Up)'!F69&amp;""</f>
        <v>59</v>
      </c>
      <c r="G69" t="str">
        <f>'Security Checklist (Level Up)'!G69</f>
        <v>Lv1</v>
      </c>
      <c r="M69" t="str">
        <f>'Security Checklist (Level Up)'!M69&amp;""</f>
        <v>Assess by selecting from the pull-down menu</v>
      </c>
      <c r="N69" t="str">
        <f>'Security Checklist (Level Up)'!N69&amp;""</f>
        <v/>
      </c>
    </row>
    <row r="70" spans="2:14" x14ac:dyDescent="0.4">
      <c r="B70" s="159" t="str">
        <f>IFERROR(VLOOKUP('Security Checklist (Level Up)'!B70,$B$217:$C$221,2,FALSE),"")</f>
        <v>特定</v>
      </c>
      <c r="C70" s="159" t="str">
        <f>IFERROR(VLOOKUP('Security Checklist (Level Up)'!C70,$B$227:$C$250,2,FALSE),"")</f>
        <v>11情報資産の管理
(機器)</v>
      </c>
      <c r="F70" t="str">
        <f>'Security Checklist (Level Up)'!F70&amp;""</f>
        <v>60</v>
      </c>
      <c r="G70" t="str">
        <f>'Security Checklist (Level Up)'!G70</f>
        <v>Lv1</v>
      </c>
      <c r="M70" t="str">
        <f>'Security Checklist (Level Up)'!M70&amp;""</f>
        <v>Assess by selecting from the pull-down menu</v>
      </c>
      <c r="N70" t="str">
        <f>'Security Checklist (Level Up)'!N70&amp;""</f>
        <v/>
      </c>
    </row>
    <row r="71" spans="2:14" x14ac:dyDescent="0.4">
      <c r="B71" s="159" t="str">
        <f>IFERROR(VLOOKUP('Security Checklist (Level Up)'!B71,$B$217:$C$221,2,FALSE),"")</f>
        <v>特定</v>
      </c>
      <c r="C71" s="159" t="str">
        <f>IFERROR(VLOOKUP('Security Checklist (Level Up)'!C71,$B$227:$C$250,2,FALSE),"")</f>
        <v>11情報資産の管理
(機器)</v>
      </c>
      <c r="F71" t="str">
        <f>'Security Checklist (Level Up)'!F71&amp;""</f>
        <v>61</v>
      </c>
      <c r="G71" t="str">
        <f>'Security Checklist (Level Up)'!G71</f>
        <v>Lv2</v>
      </c>
      <c r="M71" t="str">
        <f>'Security Checklist (Level Up)'!M71&amp;""</f>
        <v>Assess by selecting from the pull-down menu</v>
      </c>
      <c r="N71" t="str">
        <f>'Security Checklist (Level Up)'!N71&amp;""</f>
        <v/>
      </c>
    </row>
    <row r="72" spans="2:14" x14ac:dyDescent="0.4">
      <c r="B72" s="159" t="str">
        <f>IFERROR(VLOOKUP('Security Checklist (Level Up)'!B72,$B$217:$C$221,2,FALSE),"")</f>
        <v>特定</v>
      </c>
      <c r="C72" s="159" t="str">
        <f>IFERROR(VLOOKUP('Security Checklist (Level Up)'!C72,$B$227:$C$250,2,FALSE),"")</f>
        <v>11情報資産の管理
(機器)</v>
      </c>
      <c r="F72" t="str">
        <f>'Security Checklist (Level Up)'!F72&amp;""</f>
        <v>62</v>
      </c>
      <c r="G72" t="str">
        <f>'Security Checklist (Level Up)'!G72</f>
        <v>Lv1</v>
      </c>
      <c r="M72" t="str">
        <f>'Security Checklist (Level Up)'!M72&amp;""</f>
        <v>Assess by selecting from the pull-down menu</v>
      </c>
      <c r="N72" t="str">
        <f>'Security Checklist (Level Up)'!N72&amp;""</f>
        <v/>
      </c>
    </row>
    <row r="73" spans="2:14" x14ac:dyDescent="0.4">
      <c r="B73" s="159" t="str">
        <f>IFERROR(VLOOKUP('Security Checklist (Level Up)'!B73,$B$217:$C$221,2,FALSE),"")</f>
        <v>特定</v>
      </c>
      <c r="C73" s="159" t="str">
        <f>IFERROR(VLOOKUP('Security Checklist (Level Up)'!C73,$B$227:$C$250,2,FALSE),"")</f>
        <v>11情報資産の管理
(機器)</v>
      </c>
      <c r="F73" t="str">
        <f>'Security Checklist (Level Up)'!F73&amp;""</f>
        <v>63</v>
      </c>
      <c r="G73" t="str">
        <f>'Security Checklist (Level Up)'!G73</f>
        <v>Lv3</v>
      </c>
      <c r="M73" t="str">
        <f>'Security Checklist (Level Up)'!M73&amp;""</f>
        <v>Assess by selecting from the pull-down menu</v>
      </c>
      <c r="N73" t="str">
        <f>'Security Checklist (Level Up)'!N73&amp;""</f>
        <v/>
      </c>
    </row>
    <row r="74" spans="2:14" x14ac:dyDescent="0.4">
      <c r="B74" s="159" t="str">
        <f>IFERROR(VLOOKUP('Security Checklist (Level Up)'!B74,$B$217:$C$221,2,FALSE),"")</f>
        <v>特定</v>
      </c>
      <c r="C74" s="159" t="str">
        <f>IFERROR(VLOOKUP('Security Checklist (Level Up)'!C74,$B$227:$C$250,2,FALSE),"")</f>
        <v>11情報資産の管理
(機器)</v>
      </c>
      <c r="F74" t="str">
        <f>'Security Checklist (Level Up)'!F74&amp;""</f>
        <v>64</v>
      </c>
      <c r="G74" t="str">
        <f>'Security Checklist (Level Up)'!G74</f>
        <v>Lv2</v>
      </c>
      <c r="M74" t="str">
        <f>'Security Checklist (Level Up)'!M74&amp;""</f>
        <v>Assess by selecting from the pull-down menu</v>
      </c>
      <c r="N74" t="str">
        <f>'Security Checklist (Level Up)'!N74&amp;""</f>
        <v/>
      </c>
    </row>
    <row r="75" spans="2:14" x14ac:dyDescent="0.4">
      <c r="B75" s="159" t="str">
        <f>IFERROR(VLOOKUP('Security Checklist (Level Up)'!B75,$B$217:$C$221,2,FALSE),"")</f>
        <v>特定</v>
      </c>
      <c r="C75" s="159" t="str">
        <f>IFERROR(VLOOKUP('Security Checklist (Level Up)'!C75,$B$227:$C$250,2,FALSE),"")</f>
        <v>11情報資産の管理
(機器)</v>
      </c>
      <c r="F75" t="str">
        <f>'Security Checklist (Level Up)'!F75&amp;""</f>
        <v>65</v>
      </c>
      <c r="G75" t="str">
        <f>'Security Checklist (Level Up)'!G75</f>
        <v>Lv2</v>
      </c>
      <c r="M75" t="str">
        <f>'Security Checklist (Level Up)'!M75&amp;""</f>
        <v>Assess by selecting from the pull-down menu</v>
      </c>
      <c r="N75" t="str">
        <f>'Security Checklist (Level Up)'!N75&amp;""</f>
        <v/>
      </c>
    </row>
    <row r="76" spans="2:14" x14ac:dyDescent="0.4">
      <c r="B76" s="159" t="str">
        <f>IFERROR(VLOOKUP('Security Checklist (Level Up)'!B76,$B$217:$C$221,2,FALSE),"")</f>
        <v>特定</v>
      </c>
      <c r="C76" s="159" t="str">
        <f>IFERROR(VLOOKUP('Security Checklist (Level Up)'!C76,$B$227:$C$250,2,FALSE),"")</f>
        <v>12リスク対応</v>
      </c>
      <c r="F76" t="str">
        <f>'Security Checklist (Level Up)'!F76&amp;""</f>
        <v>66</v>
      </c>
      <c r="G76" t="str">
        <f>'Security Checklist (Level Up)'!G76</f>
        <v>Lv1</v>
      </c>
      <c r="M76" t="str">
        <f>'Security Checklist (Level Up)'!M76&amp;""</f>
        <v>Assess by selecting from the pull-down menu</v>
      </c>
      <c r="N76" t="str">
        <f>'Security Checklist (Level Up)'!N76&amp;""</f>
        <v/>
      </c>
    </row>
    <row r="77" spans="2:14" x14ac:dyDescent="0.4">
      <c r="B77" s="159" t="str">
        <f>IFERROR(VLOOKUP('Security Checklist (Level Up)'!B77,$B$217:$C$221,2,FALSE),"")</f>
        <v>特定</v>
      </c>
      <c r="C77" s="159" t="str">
        <f>IFERROR(VLOOKUP('Security Checklist (Level Up)'!C77,$B$227:$C$250,2,FALSE),"")</f>
        <v>12リスク対応</v>
      </c>
      <c r="F77" t="str">
        <f>'Security Checklist (Level Up)'!F77&amp;""</f>
        <v>67</v>
      </c>
      <c r="G77" t="str">
        <f>'Security Checklist (Level Up)'!G77</f>
        <v>Lv3</v>
      </c>
      <c r="M77" t="str">
        <f>'Security Checklist (Level Up)'!M77&amp;""</f>
        <v>Assess by selecting from the pull-down menu</v>
      </c>
      <c r="N77" t="str">
        <f>'Security Checklist (Level Up)'!N77&amp;""</f>
        <v/>
      </c>
    </row>
    <row r="78" spans="2:14" x14ac:dyDescent="0.4">
      <c r="B78" s="159" t="str">
        <f>IFERROR(VLOOKUP('Security Checklist (Level Up)'!B78,$B$217:$C$221,2,FALSE),"")</f>
        <v>特定</v>
      </c>
      <c r="C78" s="159" t="str">
        <f>IFERROR(VLOOKUP('Security Checklist (Level Up)'!C78,$B$227:$C$250,2,FALSE),"")</f>
        <v>12リスク対応</v>
      </c>
      <c r="F78" t="str">
        <f>'Security Checklist (Level Up)'!F78&amp;""</f>
        <v>68</v>
      </c>
      <c r="G78" t="str">
        <f>'Security Checklist (Level Up)'!G78</f>
        <v>Lv1</v>
      </c>
      <c r="M78" t="str">
        <f>'Security Checklist (Level Up)'!M78&amp;""</f>
        <v>Assess by selecting from the pull-down menu</v>
      </c>
      <c r="N78" t="str">
        <f>'Security Checklist (Level Up)'!N78&amp;""</f>
        <v/>
      </c>
    </row>
    <row r="79" spans="2:14" x14ac:dyDescent="0.4">
      <c r="B79" s="159" t="str">
        <f>IFERROR(VLOOKUP('Security Checklist (Level Up)'!B79,$B$217:$C$221,2,FALSE),"")</f>
        <v>特定</v>
      </c>
      <c r="C79" s="159" t="str">
        <f>IFERROR(VLOOKUP('Security Checklist (Level Up)'!C79,$B$227:$C$250,2,FALSE),"")</f>
        <v>12リスク対応</v>
      </c>
      <c r="F79" t="str">
        <f>'Security Checklist (Level Up)'!F79&amp;""</f>
        <v>69</v>
      </c>
      <c r="G79" t="str">
        <f>'Security Checklist (Level Up)'!G79</f>
        <v>Lv1</v>
      </c>
      <c r="M79" t="str">
        <f>'Security Checklist (Level Up)'!M79&amp;""</f>
        <v>Assess by selecting from the pull-down menu</v>
      </c>
      <c r="N79" t="str">
        <f>'Security Checklist (Level Up)'!N79&amp;""</f>
        <v/>
      </c>
    </row>
    <row r="80" spans="2:14" x14ac:dyDescent="0.4">
      <c r="B80" s="159" t="str">
        <f>IFERROR(VLOOKUP('Security Checklist (Level Up)'!B80,$B$217:$C$221,2,FALSE),"")</f>
        <v>特定</v>
      </c>
      <c r="C80" s="159" t="str">
        <f>IFERROR(VLOOKUP('Security Checklist (Level Up)'!C80,$B$227:$C$250,2,FALSE),"")</f>
        <v>13取引内容・
手段の把握</v>
      </c>
      <c r="F80" t="str">
        <f>'Security Checklist (Level Up)'!F80&amp;""</f>
        <v>70</v>
      </c>
      <c r="G80" t="str">
        <f>'Security Checklist (Level Up)'!G80</f>
        <v>Lv1</v>
      </c>
      <c r="M80" t="str">
        <f>'Security Checklist (Level Up)'!M80&amp;""</f>
        <v>Assess by selecting from the pull-down menu</v>
      </c>
      <c r="N80" t="str">
        <f>'Security Checklist (Level Up)'!N80&amp;""</f>
        <v/>
      </c>
    </row>
    <row r="81" spans="2:14" x14ac:dyDescent="0.4">
      <c r="B81" s="159" t="str">
        <f>IFERROR(VLOOKUP('Security Checklist (Level Up)'!B81,$B$217:$C$221,2,FALSE),"")</f>
        <v>特定</v>
      </c>
      <c r="C81" s="159" t="str">
        <f>IFERROR(VLOOKUP('Security Checklist (Level Up)'!C81,$B$227:$C$250,2,FALSE),"")</f>
        <v>13取引内容・
手段の把握</v>
      </c>
      <c r="F81" t="str">
        <f>'Security Checklist (Level Up)'!F81&amp;""</f>
        <v>71</v>
      </c>
      <c r="G81" t="str">
        <f>'Security Checklist (Level Up)'!G81</f>
        <v>Lv3</v>
      </c>
      <c r="M81" t="str">
        <f>'Security Checklist (Level Up)'!M81&amp;""</f>
        <v>Assess by selecting from the pull-down menu</v>
      </c>
      <c r="N81" t="str">
        <f>'Security Checklist (Level Up)'!N81&amp;""</f>
        <v/>
      </c>
    </row>
    <row r="82" spans="2:14" x14ac:dyDescent="0.4">
      <c r="B82" s="159" t="str">
        <f>IFERROR(VLOOKUP('Security Checklist (Level Up)'!B82,$B$217:$C$221,2,FALSE),"")</f>
        <v>特定</v>
      </c>
      <c r="C82" s="159" t="str">
        <f>IFERROR(VLOOKUP('Security Checklist (Level Up)'!C82,$B$227:$C$250,2,FALSE),"")</f>
        <v>13取引内容・
手段の把握</v>
      </c>
      <c r="F82" t="str">
        <f>'Security Checklist (Level Up)'!F82&amp;""</f>
        <v>72</v>
      </c>
      <c r="G82" t="str">
        <f>'Security Checklist (Level Up)'!G82</f>
        <v>Lv3</v>
      </c>
      <c r="M82" t="str">
        <f>'Security Checklist (Level Up)'!M82&amp;""</f>
        <v>Assess by selecting from the pull-down menu</v>
      </c>
      <c r="N82" t="str">
        <f>'Security Checklist (Level Up)'!N82&amp;""</f>
        <v/>
      </c>
    </row>
    <row r="83" spans="2:14" x14ac:dyDescent="0.4">
      <c r="B83" s="159" t="str">
        <f>IFERROR(VLOOKUP('Security Checklist (Level Up)'!B83,$B$217:$C$221,2,FALSE),"")</f>
        <v>特定</v>
      </c>
      <c r="C83" s="159" t="str">
        <f>IFERROR(VLOOKUP('Security Checklist (Level Up)'!C83,$B$227:$C$250,2,FALSE),"")</f>
        <v>13取引内容・
手段の把握</v>
      </c>
      <c r="F83" t="str">
        <f>'Security Checklist (Level Up)'!F83&amp;""</f>
        <v>73</v>
      </c>
      <c r="G83" t="str">
        <f>'Security Checklist (Level Up)'!G83</f>
        <v>Lv3</v>
      </c>
      <c r="M83" t="str">
        <f>'Security Checklist (Level Up)'!M83&amp;""</f>
        <v>Assess by selecting from the pull-down menu</v>
      </c>
      <c r="N83" t="str">
        <f>'Security Checklist (Level Up)'!N83&amp;""</f>
        <v/>
      </c>
    </row>
    <row r="84" spans="2:14" x14ac:dyDescent="0.4">
      <c r="B84" s="159" t="str">
        <f>IFERROR(VLOOKUP('Security Checklist (Level Up)'!B84,$B$217:$C$221,2,FALSE),"")</f>
        <v>特定</v>
      </c>
      <c r="C84" s="159" t="str">
        <f>IFERROR(VLOOKUP('Security Checklist (Level Up)'!C84,$B$227:$C$250,2,FALSE),"")</f>
        <v>14外部への
接続状況の把握</v>
      </c>
      <c r="F84" t="str">
        <f>'Security Checklist (Level Up)'!F84&amp;""</f>
        <v>74</v>
      </c>
      <c r="G84" t="str">
        <f>'Security Checklist (Level Up)'!G84</f>
        <v>Lv2</v>
      </c>
      <c r="M84" t="str">
        <f>'Security Checklist (Level Up)'!M84&amp;""</f>
        <v>Assess by selecting from the pull-down menu</v>
      </c>
      <c r="N84" t="str">
        <f>'Security Checklist (Level Up)'!N84&amp;""</f>
        <v/>
      </c>
    </row>
    <row r="85" spans="2:14" x14ac:dyDescent="0.4">
      <c r="B85" s="159" t="str">
        <f>IFERROR(VLOOKUP('Security Checklist (Level Up)'!B85,$B$217:$C$221,2,FALSE),"")</f>
        <v>特定</v>
      </c>
      <c r="C85" s="159" t="str">
        <f>IFERROR(VLOOKUP('Security Checklist (Level Up)'!C85,$B$227:$C$250,2,FALSE),"")</f>
        <v>14外部への
接続状況の把握</v>
      </c>
      <c r="F85" t="str">
        <f>'Security Checklist (Level Up)'!F85&amp;""</f>
        <v>75</v>
      </c>
      <c r="G85" t="str">
        <f>'Security Checklist (Level Up)'!G85</f>
        <v>Lv2</v>
      </c>
      <c r="M85" t="str">
        <f>'Security Checklist (Level Up)'!M85&amp;""</f>
        <v>Assess by selecting from the pull-down menu</v>
      </c>
      <c r="N85" t="str">
        <f>'Security Checklist (Level Up)'!N85&amp;""</f>
        <v/>
      </c>
    </row>
    <row r="86" spans="2:14" x14ac:dyDescent="0.4">
      <c r="B86" s="159" t="str">
        <f>IFERROR(VLOOKUP('Security Checklist (Level Up)'!B86,$B$217:$C$221,2,FALSE),"")</f>
        <v>特定</v>
      </c>
      <c r="C86" s="159" t="str">
        <f>IFERROR(VLOOKUP('Security Checklist (Level Up)'!C86,$B$227:$C$250,2,FALSE),"")</f>
        <v>14外部への
接続状況の把握</v>
      </c>
      <c r="F86" t="str">
        <f>'Security Checklist (Level Up)'!F86&amp;""</f>
        <v>76</v>
      </c>
      <c r="G86" t="str">
        <f>'Security Checklist (Level Up)'!G86</f>
        <v>Lv1</v>
      </c>
      <c r="M86" t="str">
        <f>'Security Checklist (Level Up)'!M86&amp;""</f>
        <v>Assess by selecting from the pull-down menu</v>
      </c>
      <c r="N86" t="str">
        <f>'Security Checklist (Level Up)'!N86&amp;""</f>
        <v/>
      </c>
    </row>
    <row r="87" spans="2:14" x14ac:dyDescent="0.4">
      <c r="B87" s="159" t="str">
        <f>IFERROR(VLOOKUP('Security Checklist (Level Up)'!B87,$B$217:$C$221,2,FALSE),"")</f>
        <v>特定</v>
      </c>
      <c r="C87" s="159" t="str">
        <f>IFERROR(VLOOKUP('Security Checklist (Level Up)'!C87,$B$227:$C$250,2,FALSE),"")</f>
        <v>14外部への
接続状況の把握</v>
      </c>
      <c r="F87" t="str">
        <f>'Security Checklist (Level Up)'!F87&amp;""</f>
        <v>77</v>
      </c>
      <c r="G87" t="str">
        <f>'Security Checklist (Level Up)'!G87</f>
        <v>Lv1</v>
      </c>
      <c r="M87" t="str">
        <f>'Security Checklist (Level Up)'!M87&amp;""</f>
        <v>Assess by selecting from the pull-down menu</v>
      </c>
      <c r="N87" t="str">
        <f>'Security Checklist (Level Up)'!N87&amp;""</f>
        <v/>
      </c>
    </row>
    <row r="88" spans="2:14" x14ac:dyDescent="0.4">
      <c r="B88" s="159" t="str">
        <f>IFERROR(VLOOKUP('Security Checklist (Level Up)'!B88,$B$217:$C$221,2,FALSE),"")</f>
        <v>特定</v>
      </c>
      <c r="C88" s="159" t="str">
        <f>IFERROR(VLOOKUP('Security Checklist (Level Up)'!C88,$B$227:$C$250,2,FALSE),"")</f>
        <v>14外部への
接続状況の把握</v>
      </c>
      <c r="F88" t="str">
        <f>'Security Checklist (Level Up)'!F88&amp;""</f>
        <v>78</v>
      </c>
      <c r="G88" t="str">
        <f>'Security Checklist (Level Up)'!G88</f>
        <v>Lv1</v>
      </c>
      <c r="M88" t="str">
        <f>'Security Checklist (Level Up)'!M88&amp;""</f>
        <v>Assess by selecting from the pull-down menu</v>
      </c>
      <c r="N88" t="str">
        <f>'Security Checklist (Level Up)'!N88&amp;""</f>
        <v/>
      </c>
    </row>
    <row r="89" spans="2:14" x14ac:dyDescent="0.4">
      <c r="B89" s="159" t="str">
        <f>IFERROR(VLOOKUP('Security Checklist (Level Up)'!B89,$B$217:$C$221,2,FALSE),"")</f>
        <v>特定</v>
      </c>
      <c r="C89" s="159" t="str">
        <f>IFERROR(VLOOKUP('Security Checklist (Level Up)'!C89,$B$227:$C$250,2,FALSE),"")</f>
        <v>15社内接続ルール</v>
      </c>
      <c r="F89" t="str">
        <f>'Security Checklist (Level Up)'!F89&amp;""</f>
        <v>79</v>
      </c>
      <c r="G89" t="str">
        <f>'Security Checklist (Level Up)'!G89</f>
        <v>Lv1</v>
      </c>
      <c r="M89" t="str">
        <f>'Security Checklist (Level Up)'!M89&amp;""</f>
        <v>Assess by selecting from the pull-down menu</v>
      </c>
      <c r="N89" t="str">
        <f>'Security Checklist (Level Up)'!N89&amp;""</f>
        <v/>
      </c>
    </row>
    <row r="90" spans="2:14" x14ac:dyDescent="0.4">
      <c r="B90" s="159" t="str">
        <f>IFERROR(VLOOKUP('Security Checklist (Level Up)'!B90,$B$217:$C$221,2,FALSE),"")</f>
        <v>特定</v>
      </c>
      <c r="C90" s="159" t="str">
        <f>IFERROR(VLOOKUP('Security Checklist (Level Up)'!C90,$B$227:$C$250,2,FALSE),"")</f>
        <v>15社内接続ルール</v>
      </c>
      <c r="F90" t="str">
        <f>'Security Checklist (Level Up)'!F90&amp;""</f>
        <v>80</v>
      </c>
      <c r="G90" t="str">
        <f>'Security Checklist (Level Up)'!G90</f>
        <v>Lv3</v>
      </c>
      <c r="M90" t="str">
        <f>'Security Checklist (Level Up)'!M90&amp;""</f>
        <v>Assess by selecting from the pull-down menu</v>
      </c>
      <c r="N90" t="str">
        <f>'Security Checklist (Level Up)'!N90&amp;""</f>
        <v/>
      </c>
    </row>
    <row r="91" spans="2:14" x14ac:dyDescent="0.4">
      <c r="B91" s="159" t="str">
        <f>IFERROR(VLOOKUP('Security Checklist (Level Up)'!B91,$B$217:$C$221,2,FALSE),"")</f>
        <v>特定</v>
      </c>
      <c r="C91" s="159" t="str">
        <f>IFERROR(VLOOKUP('Security Checklist (Level Up)'!C91,$B$227:$C$250,2,FALSE),"")</f>
        <v>15社内接続ルール</v>
      </c>
      <c r="F91" t="str">
        <f>'Security Checklist (Level Up)'!F91&amp;""</f>
        <v>81</v>
      </c>
      <c r="G91" t="str">
        <f>'Security Checklist (Level Up)'!G91</f>
        <v>Lv3</v>
      </c>
      <c r="M91" t="str">
        <f>'Security Checklist (Level Up)'!M91&amp;""</f>
        <v>Assess by selecting from the pull-down menu</v>
      </c>
      <c r="N91" t="str">
        <f>'Security Checklist (Level Up)'!N91&amp;""</f>
        <v/>
      </c>
    </row>
    <row r="92" spans="2:14" x14ac:dyDescent="0.4">
      <c r="B92" s="159" t="str">
        <f>IFERROR(VLOOKUP('Security Checklist (Level Up)'!B92,$B$217:$C$221,2,FALSE),"")</f>
        <v>特定</v>
      </c>
      <c r="C92" s="159" t="str">
        <f>IFERROR(VLOOKUP('Security Checklist (Level Up)'!C92,$B$227:$C$250,2,FALSE),"")</f>
        <v>15社内接続ルール</v>
      </c>
      <c r="F92" t="str">
        <f>'Security Checklist (Level Up)'!F92&amp;""</f>
        <v>82</v>
      </c>
      <c r="G92" t="str">
        <f>'Security Checklist (Level Up)'!G92</f>
        <v>Lv2</v>
      </c>
      <c r="M92" t="str">
        <f>'Security Checklist (Level Up)'!M92&amp;""</f>
        <v>Assess by selecting from the pull-down menu</v>
      </c>
      <c r="N92" t="str">
        <f>'Security Checklist (Level Up)'!N92&amp;""</f>
        <v/>
      </c>
    </row>
    <row r="93" spans="2:14" x14ac:dyDescent="0.4">
      <c r="B93" s="159" t="str">
        <f>IFERROR(VLOOKUP('Security Checklist (Level Up)'!B93,$B$217:$C$221,2,FALSE),"")</f>
        <v>特定</v>
      </c>
      <c r="C93" s="159" t="str">
        <f>IFERROR(VLOOKUP('Security Checklist (Level Up)'!C93,$B$227:$C$250,2,FALSE),"")</f>
        <v>15社内接続ルール</v>
      </c>
      <c r="F93" t="str">
        <f>'Security Checklist (Level Up)'!F93&amp;""</f>
        <v>83</v>
      </c>
      <c r="G93" t="str">
        <f>'Security Checklist (Level Up)'!G93</f>
        <v>Lv2</v>
      </c>
      <c r="M93" t="str">
        <f>'Security Checklist (Level Up)'!M93&amp;""</f>
        <v>Assess by selecting from the pull-down menu</v>
      </c>
      <c r="N93" t="str">
        <f>'Security Checklist (Level Up)'!N93&amp;""</f>
        <v/>
      </c>
    </row>
    <row r="94" spans="2:14" x14ac:dyDescent="0.4">
      <c r="B94" s="159" t="str">
        <f>IFERROR(VLOOKUP('Security Checklist (Level Up)'!B94,$B$217:$C$221,2,FALSE),"")</f>
        <v>防御</v>
      </c>
      <c r="C94" s="159" t="str">
        <f>IFERROR(VLOOKUP('Security Checklist (Level Up)'!C94,$B$227:$C$250,2,FALSE),"")</f>
        <v>16物理セキュリティ</v>
      </c>
      <c r="F94" t="str">
        <f>'Security Checklist (Level Up)'!F94&amp;""</f>
        <v>84</v>
      </c>
      <c r="G94" t="str">
        <f>'Security Checklist (Level Up)'!G94</f>
        <v>Lv1</v>
      </c>
      <c r="M94" t="str">
        <f>'Security Checklist (Level Up)'!M94&amp;""</f>
        <v>Assess by selecting from the pull-down menu</v>
      </c>
      <c r="N94" t="str">
        <f>'Security Checklist (Level Up)'!N94&amp;""</f>
        <v/>
      </c>
    </row>
    <row r="95" spans="2:14" x14ac:dyDescent="0.4">
      <c r="B95" s="159" t="str">
        <f>IFERROR(VLOOKUP('Security Checklist (Level Up)'!B95,$B$217:$C$221,2,FALSE),"")</f>
        <v>防御</v>
      </c>
      <c r="C95" s="159" t="str">
        <f>IFERROR(VLOOKUP('Security Checklist (Level Up)'!C95,$B$227:$C$250,2,FALSE),"")</f>
        <v>16物理セキュリティ</v>
      </c>
      <c r="F95" t="str">
        <f>'Security Checklist (Level Up)'!F95&amp;""</f>
        <v>85</v>
      </c>
      <c r="G95" t="str">
        <f>'Security Checklist (Level Up)'!G95</f>
        <v>Lv1</v>
      </c>
      <c r="M95" t="str">
        <f>'Security Checklist (Level Up)'!M95&amp;""</f>
        <v>Assess by selecting from the pull-down menu</v>
      </c>
      <c r="N95" t="str">
        <f>'Security Checklist (Level Up)'!N95&amp;""</f>
        <v/>
      </c>
    </row>
    <row r="96" spans="2:14" x14ac:dyDescent="0.4">
      <c r="B96" s="159" t="str">
        <f>IFERROR(VLOOKUP('Security Checklist (Level Up)'!B96,$B$217:$C$221,2,FALSE),"")</f>
        <v>防御</v>
      </c>
      <c r="C96" s="159" t="str">
        <f>IFERROR(VLOOKUP('Security Checklist (Level Up)'!C96,$B$227:$C$250,2,FALSE),"")</f>
        <v>16物理セキュリティ</v>
      </c>
      <c r="F96" t="str">
        <f>'Security Checklist (Level Up)'!F96&amp;""</f>
        <v>86</v>
      </c>
      <c r="G96" t="str">
        <f>'Security Checklist (Level Up)'!G96</f>
        <v>Lv2</v>
      </c>
      <c r="M96" t="str">
        <f>'Security Checklist (Level Up)'!M96&amp;""</f>
        <v>Assess by selecting from the pull-down menu</v>
      </c>
      <c r="N96" t="str">
        <f>'Security Checklist (Level Up)'!N96&amp;""</f>
        <v/>
      </c>
    </row>
    <row r="97" spans="2:14" x14ac:dyDescent="0.4">
      <c r="B97" s="159" t="str">
        <f>IFERROR(VLOOKUP('Security Checklist (Level Up)'!B97,$B$217:$C$221,2,FALSE),"")</f>
        <v>防御</v>
      </c>
      <c r="C97" s="159" t="str">
        <f>IFERROR(VLOOKUP('Security Checklist (Level Up)'!C97,$B$227:$C$250,2,FALSE),"")</f>
        <v>16物理セキュリティ</v>
      </c>
      <c r="F97" t="str">
        <f>'Security Checklist (Level Up)'!F97&amp;""</f>
        <v>87</v>
      </c>
      <c r="G97" t="str">
        <f>'Security Checklist (Level Up)'!G97</f>
        <v>Lv2</v>
      </c>
      <c r="M97" t="str">
        <f>'Security Checklist (Level Up)'!M97&amp;""</f>
        <v>Assess by selecting from the pull-down menu</v>
      </c>
      <c r="N97" t="str">
        <f>'Security Checklist (Level Up)'!N97&amp;""</f>
        <v/>
      </c>
    </row>
    <row r="98" spans="2:14" x14ac:dyDescent="0.4">
      <c r="B98" s="159" t="str">
        <f>IFERROR(VLOOKUP('Security Checklist (Level Up)'!B98,$B$217:$C$221,2,FALSE),"")</f>
        <v>防御</v>
      </c>
      <c r="C98" s="159" t="str">
        <f>IFERROR(VLOOKUP('Security Checklist (Level Up)'!C98,$B$227:$C$250,2,FALSE),"")</f>
        <v>16物理セキュリティ</v>
      </c>
      <c r="F98" t="str">
        <f>'Security Checklist (Level Up)'!F98&amp;""</f>
        <v>88</v>
      </c>
      <c r="G98" t="str">
        <f>'Security Checklist (Level Up)'!G98</f>
        <v>Lv2</v>
      </c>
      <c r="M98" t="str">
        <f>'Security Checklist (Level Up)'!M98&amp;""</f>
        <v>Assess by selecting from the pull-down menu</v>
      </c>
      <c r="N98" t="str">
        <f>'Security Checklist (Level Up)'!N98&amp;""</f>
        <v/>
      </c>
    </row>
    <row r="99" spans="2:14" x14ac:dyDescent="0.4">
      <c r="B99" s="159" t="str">
        <f>IFERROR(VLOOKUP('Security Checklist (Level Up)'!B99,$B$217:$C$221,2,FALSE),"")</f>
        <v>防御</v>
      </c>
      <c r="C99" s="159" t="str">
        <f>IFERROR(VLOOKUP('Security Checklist (Level Up)'!C99,$B$227:$C$250,2,FALSE),"")</f>
        <v>16物理セキュリティ</v>
      </c>
      <c r="F99" t="str">
        <f>'Security Checklist (Level Up)'!F99&amp;""</f>
        <v>89</v>
      </c>
      <c r="G99" t="str">
        <f>'Security Checklist (Level Up)'!G99</f>
        <v>Lv2</v>
      </c>
      <c r="M99" t="str">
        <f>'Security Checklist (Level Up)'!M99&amp;""</f>
        <v>Assess by selecting from the pull-down menu</v>
      </c>
      <c r="N99" t="str">
        <f>'Security Checklist (Level Up)'!N99&amp;""</f>
        <v/>
      </c>
    </row>
    <row r="100" spans="2:14" x14ac:dyDescent="0.4">
      <c r="B100" s="159" t="str">
        <f>IFERROR(VLOOKUP('Security Checklist (Level Up)'!B100,$B$217:$C$221,2,FALSE),"")</f>
        <v>防御</v>
      </c>
      <c r="C100" s="159" t="str">
        <f>IFERROR(VLOOKUP('Security Checklist (Level Up)'!C100,$B$227:$C$250,2,FALSE),"")</f>
        <v>16物理セキュリティ</v>
      </c>
      <c r="F100" t="str">
        <f>'Security Checklist (Level Up)'!F100&amp;""</f>
        <v>90</v>
      </c>
      <c r="G100" t="str">
        <f>'Security Checklist (Level Up)'!G100</f>
        <v>Lv2</v>
      </c>
      <c r="M100" t="str">
        <f>'Security Checklist (Level Up)'!M100&amp;""</f>
        <v>Assess by selecting from the pull-down menu</v>
      </c>
      <c r="N100" t="str">
        <f>'Security Checklist (Level Up)'!N100&amp;""</f>
        <v/>
      </c>
    </row>
    <row r="101" spans="2:14" x14ac:dyDescent="0.4">
      <c r="B101" s="159" t="str">
        <f>IFERROR(VLOOKUP('Security Checklist (Level Up)'!B101,$B$217:$C$221,2,FALSE),"")</f>
        <v>防御</v>
      </c>
      <c r="C101" s="159" t="str">
        <f>IFERROR(VLOOKUP('Security Checklist (Level Up)'!C101,$B$227:$C$250,2,FALSE),"")</f>
        <v>16物理セキュリティ</v>
      </c>
      <c r="F101" t="str">
        <f>'Security Checklist (Level Up)'!F101&amp;""</f>
        <v>91</v>
      </c>
      <c r="G101" t="str">
        <f>'Security Checklist (Level Up)'!G101</f>
        <v>Lv2</v>
      </c>
      <c r="M101" t="str">
        <f>'Security Checklist (Level Up)'!M101&amp;""</f>
        <v>Assess by selecting from the pull-down menu</v>
      </c>
      <c r="N101" t="str">
        <f>'Security Checklist (Level Up)'!N101&amp;""</f>
        <v/>
      </c>
    </row>
    <row r="102" spans="2:14" x14ac:dyDescent="0.4">
      <c r="B102" s="159" t="str">
        <f>IFERROR(VLOOKUP('Security Checklist (Level Up)'!B102,$B$217:$C$221,2,FALSE),"")</f>
        <v>防御</v>
      </c>
      <c r="C102" s="159" t="str">
        <f>IFERROR(VLOOKUP('Security Checklist (Level Up)'!C102,$B$227:$C$250,2,FALSE),"")</f>
        <v>16物理セキュリティ</v>
      </c>
      <c r="F102" t="str">
        <f>'Security Checklist (Level Up)'!F102&amp;""</f>
        <v>92</v>
      </c>
      <c r="G102" t="str">
        <f>'Security Checklist (Level Up)'!G102</f>
        <v>Lv2</v>
      </c>
      <c r="M102" t="str">
        <f>'Security Checklist (Level Up)'!M102&amp;""</f>
        <v>Assess by selecting from the pull-down menu</v>
      </c>
      <c r="N102" t="str">
        <f>'Security Checklist (Level Up)'!N102&amp;""</f>
        <v/>
      </c>
    </row>
    <row r="103" spans="2:14" x14ac:dyDescent="0.4">
      <c r="B103" s="159" t="str">
        <f>IFERROR(VLOOKUP('Security Checklist (Level Up)'!B103,$B$217:$C$221,2,FALSE),"")</f>
        <v>防御</v>
      </c>
      <c r="C103" s="159" t="str">
        <f>IFERROR(VLOOKUP('Security Checklist (Level Up)'!C103,$B$227:$C$250,2,FALSE),"")</f>
        <v>16物理セキュリティ</v>
      </c>
      <c r="F103" t="str">
        <f>'Security Checklist (Level Up)'!F103&amp;""</f>
        <v>93</v>
      </c>
      <c r="G103" t="str">
        <f>'Security Checklist (Level Up)'!G103</f>
        <v>Lv2</v>
      </c>
      <c r="M103" t="str">
        <f>'Security Checklist (Level Up)'!M103&amp;""</f>
        <v>Assess by selecting from the pull-down menu</v>
      </c>
      <c r="N103" t="str">
        <f>'Security Checklist (Level Up)'!N103&amp;""</f>
        <v/>
      </c>
    </row>
    <row r="104" spans="2:14" x14ac:dyDescent="0.4">
      <c r="B104" s="159" t="str">
        <f>IFERROR(VLOOKUP('Security Checklist (Level Up)'!B104,$B$217:$C$221,2,FALSE),"")</f>
        <v>防御</v>
      </c>
      <c r="C104" s="159" t="str">
        <f>IFERROR(VLOOKUP('Security Checklist (Level Up)'!C104,$B$227:$C$250,2,FALSE),"")</f>
        <v>16物理セキュリティ</v>
      </c>
      <c r="F104" t="str">
        <f>'Security Checklist (Level Up)'!F104&amp;""</f>
        <v>94</v>
      </c>
      <c r="G104" t="str">
        <f>'Security Checklist (Level Up)'!G104</f>
        <v>Lv2</v>
      </c>
      <c r="M104" t="str">
        <f>'Security Checklist (Level Up)'!M104&amp;""</f>
        <v>Assess by selecting from the pull-down menu</v>
      </c>
      <c r="N104" t="str">
        <f>'Security Checklist (Level Up)'!N104&amp;""</f>
        <v/>
      </c>
    </row>
    <row r="105" spans="2:14" x14ac:dyDescent="0.4">
      <c r="B105" s="159" t="str">
        <f>IFERROR(VLOOKUP('Security Checklist (Level Up)'!B105,$B$217:$C$221,2,FALSE),"")</f>
        <v>防御</v>
      </c>
      <c r="C105" s="159" t="str">
        <f>IFERROR(VLOOKUP('Security Checklist (Level Up)'!C105,$B$227:$C$250,2,FALSE),"")</f>
        <v>16物理セキュリティ</v>
      </c>
      <c r="F105" t="str">
        <f>'Security Checklist (Level Up)'!F105&amp;""</f>
        <v>95</v>
      </c>
      <c r="G105" t="str">
        <f>'Security Checklist (Level Up)'!G105</f>
        <v>Lv3</v>
      </c>
      <c r="M105" t="str">
        <f>'Security Checklist (Level Up)'!M105&amp;""</f>
        <v>Assess by selecting from the pull-down menu</v>
      </c>
      <c r="N105" t="str">
        <f>'Security Checklist (Level Up)'!N105&amp;""</f>
        <v/>
      </c>
    </row>
    <row r="106" spans="2:14" x14ac:dyDescent="0.4">
      <c r="B106" s="159" t="str">
        <f>IFERROR(VLOOKUP('Security Checklist (Level Up)'!B106,$B$217:$C$221,2,FALSE),"")</f>
        <v>防御</v>
      </c>
      <c r="C106" s="159" t="str">
        <f>IFERROR(VLOOKUP('Security Checklist (Level Up)'!C106,$B$227:$C$250,2,FALSE),"")</f>
        <v>16物理セキュリティ</v>
      </c>
      <c r="F106" t="str">
        <f>'Security Checklist (Level Up)'!F106&amp;""</f>
        <v>96</v>
      </c>
      <c r="G106" t="str">
        <f>'Security Checklist (Level Up)'!G106</f>
        <v>Lv3</v>
      </c>
      <c r="M106" t="str">
        <f>'Security Checklist (Level Up)'!M106&amp;""</f>
        <v>Assess by selecting from the pull-down menu</v>
      </c>
      <c r="N106" t="str">
        <f>'Security Checklist (Level Up)'!N106&amp;""</f>
        <v/>
      </c>
    </row>
    <row r="107" spans="2:14" x14ac:dyDescent="0.4">
      <c r="B107" s="159" t="str">
        <f>IFERROR(VLOOKUP('Security Checklist (Level Up)'!B107,$B$217:$C$221,2,FALSE),"")</f>
        <v>防御</v>
      </c>
      <c r="C107" s="159" t="str">
        <f>IFERROR(VLOOKUP('Security Checklist (Level Up)'!C107,$B$227:$C$250,2,FALSE),"")</f>
        <v>16物理セキュリティ</v>
      </c>
      <c r="F107" t="str">
        <f>'Security Checklist (Level Up)'!F107&amp;""</f>
        <v>97</v>
      </c>
      <c r="G107" t="str">
        <f>'Security Checklist (Level Up)'!G107</f>
        <v>Lv2</v>
      </c>
      <c r="M107" t="str">
        <f>'Security Checklist (Level Up)'!M107&amp;""</f>
        <v>Assess by selecting from the pull-down menu</v>
      </c>
      <c r="N107" t="str">
        <f>'Security Checklist (Level Up)'!N107&amp;""</f>
        <v/>
      </c>
    </row>
    <row r="108" spans="2:14" x14ac:dyDescent="0.4">
      <c r="B108" s="159" t="str">
        <f>IFERROR(VLOOKUP('Security Checklist (Level Up)'!B108,$B$217:$C$221,2,FALSE),"")</f>
        <v>防御</v>
      </c>
      <c r="C108" s="159" t="str">
        <f>IFERROR(VLOOKUP('Security Checklist (Level Up)'!C108,$B$227:$C$250,2,FALSE),"")</f>
        <v>16物理セキュリティ</v>
      </c>
      <c r="F108" t="str">
        <f>'Security Checklist (Level Up)'!F108&amp;""</f>
        <v>98</v>
      </c>
      <c r="G108" t="str">
        <f>'Security Checklist (Level Up)'!G108</f>
        <v>Lv2</v>
      </c>
      <c r="M108" t="str">
        <f>'Security Checklist (Level Up)'!M108&amp;""</f>
        <v>Assess by selecting from the pull-down menu</v>
      </c>
      <c r="N108" t="str">
        <f>'Security Checklist (Level Up)'!N108&amp;""</f>
        <v/>
      </c>
    </row>
    <row r="109" spans="2:14" x14ac:dyDescent="0.4">
      <c r="B109" s="159" t="str">
        <f>IFERROR(VLOOKUP('Security Checklist (Level Up)'!B109,$B$217:$C$221,2,FALSE),"")</f>
        <v>防御</v>
      </c>
      <c r="C109" s="159" t="str">
        <f>IFERROR(VLOOKUP('Security Checklist (Level Up)'!C109,$B$227:$C$250,2,FALSE),"")</f>
        <v>16物理セキュリティ</v>
      </c>
      <c r="F109" t="str">
        <f>'Security Checklist (Level Up)'!F109&amp;""</f>
        <v>99</v>
      </c>
      <c r="G109" t="str">
        <f>'Security Checklist (Level Up)'!G109</f>
        <v>Lv2</v>
      </c>
      <c r="M109" t="str">
        <f>'Security Checklist (Level Up)'!M109&amp;""</f>
        <v>Assess by selecting from the pull-down menu</v>
      </c>
      <c r="N109" t="str">
        <f>'Security Checklist (Level Up)'!N109&amp;""</f>
        <v/>
      </c>
    </row>
    <row r="110" spans="2:14" x14ac:dyDescent="0.4">
      <c r="B110" s="159" t="str">
        <f>IFERROR(VLOOKUP('Security Checklist (Level Up)'!B110,$B$217:$C$221,2,FALSE),"")</f>
        <v>防御</v>
      </c>
      <c r="C110" s="159" t="str">
        <f>IFERROR(VLOOKUP('Security Checklist (Level Up)'!C110,$B$227:$C$250,2,FALSE),"")</f>
        <v>16物理セキュリティ</v>
      </c>
      <c r="F110" t="str">
        <f>'Security Checklist (Level Up)'!F110&amp;""</f>
        <v>100</v>
      </c>
      <c r="G110" t="str">
        <f>'Security Checklist (Level Up)'!G110</f>
        <v>Lv2</v>
      </c>
      <c r="M110" t="str">
        <f>'Security Checklist (Level Up)'!M110&amp;""</f>
        <v>Assess by selecting from the pull-down menu</v>
      </c>
      <c r="N110" t="str">
        <f>'Security Checklist (Level Up)'!N110&amp;""</f>
        <v/>
      </c>
    </row>
    <row r="111" spans="2:14" x14ac:dyDescent="0.4">
      <c r="B111" s="159" t="str">
        <f>IFERROR(VLOOKUP('Security Checklist (Level Up)'!B111,$B$217:$C$221,2,FALSE),"")</f>
        <v>防御</v>
      </c>
      <c r="C111" s="159" t="str">
        <f>IFERROR(VLOOKUP('Security Checklist (Level Up)'!C111,$B$227:$C$250,2,FALSE),"")</f>
        <v>16物理セキュリティ</v>
      </c>
      <c r="F111" t="str">
        <f>'Security Checklist (Level Up)'!F111&amp;""</f>
        <v>101</v>
      </c>
      <c r="G111" t="str">
        <f>'Security Checklist (Level Up)'!G111</f>
        <v>Lv2</v>
      </c>
      <c r="M111" t="str">
        <f>'Security Checklist (Level Up)'!M111&amp;""</f>
        <v>Assess by selecting from the pull-down menu</v>
      </c>
      <c r="N111" t="str">
        <f>'Security Checklist (Level Up)'!N111&amp;""</f>
        <v/>
      </c>
    </row>
    <row r="112" spans="2:14" x14ac:dyDescent="0.4">
      <c r="B112" s="159" t="str">
        <f>IFERROR(VLOOKUP('Security Checklist (Level Up)'!B112,$B$217:$C$221,2,FALSE),"")</f>
        <v>防御</v>
      </c>
      <c r="C112" s="159" t="str">
        <f>IFERROR(VLOOKUP('Security Checklist (Level Up)'!C112,$B$227:$C$250,2,FALSE),"")</f>
        <v>16物理セキュリティ</v>
      </c>
      <c r="F112" t="str">
        <f>'Security Checklist (Level Up)'!F112&amp;""</f>
        <v>102</v>
      </c>
      <c r="G112" t="str">
        <f>'Security Checklist (Level Up)'!G112</f>
        <v>Lv2</v>
      </c>
      <c r="M112" t="str">
        <f>'Security Checklist (Level Up)'!M112&amp;""</f>
        <v>Assess by selecting from the pull-down menu</v>
      </c>
      <c r="N112" t="str">
        <f>'Security Checklist (Level Up)'!N112&amp;""</f>
        <v/>
      </c>
    </row>
    <row r="113" spans="2:14" x14ac:dyDescent="0.4">
      <c r="B113" s="159" t="str">
        <f>IFERROR(VLOOKUP('Security Checklist (Level Up)'!B113,$B$217:$C$221,2,FALSE),"")</f>
        <v>防御</v>
      </c>
      <c r="C113" s="159" t="str">
        <f>IFERROR(VLOOKUP('Security Checklist (Level Up)'!C113,$B$227:$C$250,2,FALSE),"")</f>
        <v>17通信制御</v>
      </c>
      <c r="F113" t="str">
        <f>'Security Checklist (Level Up)'!F113&amp;""</f>
        <v>103</v>
      </c>
      <c r="G113" t="str">
        <f>'Security Checklist (Level Up)'!G113</f>
        <v>Lv2</v>
      </c>
      <c r="M113" t="str">
        <f>'Security Checklist (Level Up)'!M113&amp;""</f>
        <v>Assess by selecting from the pull-down menu</v>
      </c>
      <c r="N113" t="str">
        <f>'Security Checklist (Level Up)'!N113&amp;""</f>
        <v/>
      </c>
    </row>
    <row r="114" spans="2:14" x14ac:dyDescent="0.4">
      <c r="B114" s="159" t="str">
        <f>IFERROR(VLOOKUP('Security Checklist (Level Up)'!B114,$B$217:$C$221,2,FALSE),"")</f>
        <v>防御</v>
      </c>
      <c r="C114" s="159" t="str">
        <f>IFERROR(VLOOKUP('Security Checklist (Level Up)'!C114,$B$227:$C$250,2,FALSE),"")</f>
        <v>17通信制御</v>
      </c>
      <c r="F114" t="str">
        <f>'Security Checklist (Level Up)'!F114&amp;""</f>
        <v>104</v>
      </c>
      <c r="G114" t="str">
        <f>'Security Checklist (Level Up)'!G114</f>
        <v>Lv2</v>
      </c>
      <c r="M114" t="str">
        <f>'Security Checklist (Level Up)'!M114&amp;""</f>
        <v>Assess by selecting from the pull-down menu</v>
      </c>
      <c r="N114" t="str">
        <f>'Security Checklist (Level Up)'!N114&amp;""</f>
        <v/>
      </c>
    </row>
    <row r="115" spans="2:14" x14ac:dyDescent="0.4">
      <c r="B115" s="159" t="str">
        <f>IFERROR(VLOOKUP('Security Checklist (Level Up)'!B115,$B$217:$C$221,2,FALSE),"")</f>
        <v>防御</v>
      </c>
      <c r="C115" s="159" t="str">
        <f>IFERROR(VLOOKUP('Security Checklist (Level Up)'!C115,$B$227:$C$250,2,FALSE),"")</f>
        <v>17通信制御</v>
      </c>
      <c r="F115" t="str">
        <f>'Security Checklist (Level Up)'!F115&amp;""</f>
        <v>105</v>
      </c>
      <c r="G115" t="str">
        <f>'Security Checklist (Level Up)'!G115</f>
        <v>Lv2</v>
      </c>
      <c r="M115" t="str">
        <f>'Security Checklist (Level Up)'!M115&amp;""</f>
        <v>Assess by selecting from the pull-down menu</v>
      </c>
      <c r="N115" t="str">
        <f>'Security Checklist (Level Up)'!N115&amp;""</f>
        <v/>
      </c>
    </row>
    <row r="116" spans="2:14" x14ac:dyDescent="0.4">
      <c r="B116" s="159" t="str">
        <f>IFERROR(VLOOKUP('Security Checklist (Level Up)'!B116,$B$217:$C$221,2,FALSE),"")</f>
        <v>防御</v>
      </c>
      <c r="C116" s="159" t="str">
        <f>IFERROR(VLOOKUP('Security Checklist (Level Up)'!C116,$B$227:$C$250,2,FALSE),"")</f>
        <v>17通信制御</v>
      </c>
      <c r="F116" t="str">
        <f>'Security Checklist (Level Up)'!F116&amp;""</f>
        <v>106</v>
      </c>
      <c r="G116" t="str">
        <f>'Security Checklist (Level Up)'!G116</f>
        <v>Lv2</v>
      </c>
      <c r="M116" t="str">
        <f>'Security Checklist (Level Up)'!M116&amp;""</f>
        <v>Assess by selecting from the pull-down menu</v>
      </c>
      <c r="N116" t="str">
        <f>'Security Checklist (Level Up)'!N116&amp;""</f>
        <v/>
      </c>
    </row>
    <row r="117" spans="2:14" x14ac:dyDescent="0.4">
      <c r="B117" s="159" t="str">
        <f>IFERROR(VLOOKUP('Security Checklist (Level Up)'!B117,$B$217:$C$221,2,FALSE),"")</f>
        <v>防御</v>
      </c>
      <c r="C117" s="159" t="str">
        <f>IFERROR(VLOOKUP('Security Checklist (Level Up)'!C117,$B$227:$C$250,2,FALSE),"")</f>
        <v>17通信制御</v>
      </c>
      <c r="F117" t="str">
        <f>'Security Checklist (Level Up)'!F117&amp;""</f>
        <v>107</v>
      </c>
      <c r="G117" t="str">
        <f>'Security Checklist (Level Up)'!G117</f>
        <v>Lv2</v>
      </c>
      <c r="M117" t="str">
        <f>'Security Checklist (Level Up)'!M117&amp;""</f>
        <v>Assess by selecting from the pull-down menu</v>
      </c>
      <c r="N117" t="str">
        <f>'Security Checklist (Level Up)'!N117&amp;""</f>
        <v/>
      </c>
    </row>
    <row r="118" spans="2:14" x14ac:dyDescent="0.4">
      <c r="B118" s="159" t="str">
        <f>IFERROR(VLOOKUP('Security Checklist (Level Up)'!B118,$B$217:$C$221,2,FALSE),"")</f>
        <v>防御</v>
      </c>
      <c r="C118" s="159" t="str">
        <f>IFERROR(VLOOKUP('Security Checklist (Level Up)'!C118,$B$227:$C$250,2,FALSE),"")</f>
        <v>17通信制御</v>
      </c>
      <c r="F118" t="str">
        <f>'Security Checklist (Level Up)'!F118&amp;""</f>
        <v>108</v>
      </c>
      <c r="G118" t="str">
        <f>'Security Checklist (Level Up)'!G118</f>
        <v>Lv2</v>
      </c>
      <c r="M118" t="str">
        <f>'Security Checklist (Level Up)'!M118&amp;""</f>
        <v>Assess by selecting from the pull-down menu</v>
      </c>
      <c r="N118" t="str">
        <f>'Security Checklist (Level Up)'!N118&amp;""</f>
        <v/>
      </c>
    </row>
    <row r="119" spans="2:14" x14ac:dyDescent="0.4">
      <c r="B119" s="159" t="str">
        <f>IFERROR(VLOOKUP('Security Checklist (Level Up)'!B119,$B$217:$C$221,2,FALSE),"")</f>
        <v>防御</v>
      </c>
      <c r="C119" s="159" t="str">
        <f>IFERROR(VLOOKUP('Security Checklist (Level Up)'!C119,$B$227:$C$250,2,FALSE),"")</f>
        <v>17通信制御</v>
      </c>
      <c r="F119" t="str">
        <f>'Security Checklist (Level Up)'!F119&amp;""</f>
        <v>109</v>
      </c>
      <c r="G119" t="str">
        <f>'Security Checklist (Level Up)'!G119</f>
        <v>Lv2</v>
      </c>
      <c r="M119" t="str">
        <f>'Security Checklist (Level Up)'!M119&amp;""</f>
        <v>Assess by selecting from the pull-down menu</v>
      </c>
      <c r="N119" t="str">
        <f>'Security Checklist (Level Up)'!N119&amp;""</f>
        <v/>
      </c>
    </row>
    <row r="120" spans="2:14" x14ac:dyDescent="0.4">
      <c r="B120" s="159" t="str">
        <f>IFERROR(VLOOKUP('Security Checklist (Level Up)'!B120,$B$217:$C$221,2,FALSE),"")</f>
        <v>防御</v>
      </c>
      <c r="C120" s="159" t="str">
        <f>IFERROR(VLOOKUP('Security Checklist (Level Up)'!C120,$B$227:$C$250,2,FALSE),"")</f>
        <v>17通信制御</v>
      </c>
      <c r="F120" t="str">
        <f>'Security Checklist (Level Up)'!F120&amp;""</f>
        <v>110</v>
      </c>
      <c r="G120" t="str">
        <f>'Security Checklist (Level Up)'!G120</f>
        <v>Lv2</v>
      </c>
      <c r="M120" t="str">
        <f>'Security Checklist (Level Up)'!M120&amp;""</f>
        <v>Assess by selecting from the pull-down menu</v>
      </c>
      <c r="N120" t="str">
        <f>'Security Checklist (Level Up)'!N120&amp;""</f>
        <v/>
      </c>
    </row>
    <row r="121" spans="2:14" x14ac:dyDescent="0.4">
      <c r="B121" s="159" t="str">
        <f>IFERROR(VLOOKUP('Security Checklist (Level Up)'!B121,$B$217:$C$221,2,FALSE),"")</f>
        <v>防御</v>
      </c>
      <c r="C121" s="159" t="str">
        <f>IFERROR(VLOOKUP('Security Checklist (Level Up)'!C121,$B$227:$C$250,2,FALSE),"")</f>
        <v>17通信制御</v>
      </c>
      <c r="F121" t="str">
        <f>'Security Checklist (Level Up)'!F121&amp;""</f>
        <v>111</v>
      </c>
      <c r="G121" t="str">
        <f>'Security Checklist (Level Up)'!G121</f>
        <v>Lv2</v>
      </c>
      <c r="M121" t="str">
        <f>'Security Checklist (Level Up)'!M121&amp;""</f>
        <v>Assess by selecting from the pull-down menu</v>
      </c>
      <c r="N121" t="str">
        <f>'Security Checklist (Level Up)'!N121&amp;""</f>
        <v/>
      </c>
    </row>
    <row r="122" spans="2:14" x14ac:dyDescent="0.4">
      <c r="B122" s="159" t="str">
        <f>IFERROR(VLOOKUP('Security Checklist (Level Up)'!B122,$B$217:$C$221,2,FALSE),"")</f>
        <v>防御</v>
      </c>
      <c r="C122" s="159" t="str">
        <f>IFERROR(VLOOKUP('Security Checklist (Level Up)'!C122,$B$227:$C$250,2,FALSE),"")</f>
        <v>17通信制御</v>
      </c>
      <c r="F122" t="str">
        <f>'Security Checklist (Level Up)'!F122&amp;""</f>
        <v>112</v>
      </c>
      <c r="G122" t="str">
        <f>'Security Checklist (Level Up)'!G122</f>
        <v>Lv2</v>
      </c>
      <c r="M122" t="str">
        <f>'Security Checklist (Level Up)'!M122&amp;""</f>
        <v>Assess by selecting from the pull-down menu</v>
      </c>
      <c r="N122" t="str">
        <f>'Security Checklist (Level Up)'!N122&amp;""</f>
        <v/>
      </c>
    </row>
    <row r="123" spans="2:14" x14ac:dyDescent="0.4">
      <c r="B123" s="159" t="str">
        <f>IFERROR(VLOOKUP('Security Checklist (Level Up)'!B123,$B$217:$C$221,2,FALSE),"")</f>
        <v>防御</v>
      </c>
      <c r="C123" s="159" t="str">
        <f>IFERROR(VLOOKUP('Security Checklist (Level Up)'!C123,$B$227:$C$250,2,FALSE),"")</f>
        <v>18認証・認可</v>
      </c>
      <c r="F123" t="str">
        <f>'Security Checklist (Level Up)'!F123&amp;""</f>
        <v>113</v>
      </c>
      <c r="G123" t="str">
        <f>'Security Checklist (Level Up)'!G123</f>
        <v>Lv1</v>
      </c>
      <c r="M123" t="str">
        <f>'Security Checklist (Level Up)'!M123&amp;""</f>
        <v>Assess by selecting from the pull-down menu</v>
      </c>
      <c r="N123" t="str">
        <f>'Security Checklist (Level Up)'!N123&amp;""</f>
        <v/>
      </c>
    </row>
    <row r="124" spans="2:14" x14ac:dyDescent="0.4">
      <c r="B124" s="159" t="str">
        <f>IFERROR(VLOOKUP('Security Checklist (Level Up)'!B124,$B$217:$C$221,2,FALSE),"")</f>
        <v>防御</v>
      </c>
      <c r="C124" s="159" t="str">
        <f>IFERROR(VLOOKUP('Security Checklist (Level Up)'!C124,$B$227:$C$250,2,FALSE),"")</f>
        <v>18認証・認可</v>
      </c>
      <c r="F124" t="str">
        <f>'Security Checklist (Level Up)'!F124&amp;""</f>
        <v>114</v>
      </c>
      <c r="G124" t="str">
        <f>'Security Checklist (Level Up)'!G124</f>
        <v>Lv1</v>
      </c>
      <c r="M124" t="str">
        <f>'Security Checklist (Level Up)'!M124&amp;""</f>
        <v>Assess by selecting from the pull-down menu</v>
      </c>
      <c r="N124" t="str">
        <f>'Security Checklist (Level Up)'!N124&amp;""</f>
        <v/>
      </c>
    </row>
    <row r="125" spans="2:14" x14ac:dyDescent="0.4">
      <c r="B125" s="159" t="str">
        <f>IFERROR(VLOOKUP('Security Checklist (Level Up)'!B125,$B$217:$C$221,2,FALSE),"")</f>
        <v>防御</v>
      </c>
      <c r="C125" s="159" t="str">
        <f>IFERROR(VLOOKUP('Security Checklist (Level Up)'!C125,$B$227:$C$250,2,FALSE),"")</f>
        <v>18認証・認可</v>
      </c>
      <c r="F125" t="str">
        <f>'Security Checklist (Level Up)'!F125&amp;""</f>
        <v>115</v>
      </c>
      <c r="G125" t="str">
        <f>'Security Checklist (Level Up)'!G125</f>
        <v>Lv1</v>
      </c>
      <c r="M125" t="str">
        <f>'Security Checklist (Level Up)'!M125&amp;""</f>
        <v>Assess by selecting from the pull-down menu</v>
      </c>
      <c r="N125" t="str">
        <f>'Security Checklist (Level Up)'!N125&amp;""</f>
        <v/>
      </c>
    </row>
    <row r="126" spans="2:14" x14ac:dyDescent="0.4">
      <c r="B126" s="159" t="str">
        <f>IFERROR(VLOOKUP('Security Checklist (Level Up)'!B126,$B$217:$C$221,2,FALSE),"")</f>
        <v>防御</v>
      </c>
      <c r="C126" s="159" t="str">
        <f>IFERROR(VLOOKUP('Security Checklist (Level Up)'!C126,$B$227:$C$250,2,FALSE),"")</f>
        <v>18認証・認可</v>
      </c>
      <c r="F126" t="str">
        <f>'Security Checklist (Level Up)'!F126&amp;""</f>
        <v>116</v>
      </c>
      <c r="G126" t="str">
        <f>'Security Checklist (Level Up)'!G126</f>
        <v>Lv2</v>
      </c>
      <c r="M126" t="str">
        <f>'Security Checklist (Level Up)'!M126&amp;""</f>
        <v>Assess by selecting from the pull-down menu</v>
      </c>
      <c r="N126" t="str">
        <f>'Security Checklist (Level Up)'!N126&amp;""</f>
        <v/>
      </c>
    </row>
    <row r="127" spans="2:14" x14ac:dyDescent="0.4">
      <c r="B127" s="159" t="str">
        <f>IFERROR(VLOOKUP('Security Checklist (Level Up)'!B127,$B$217:$C$221,2,FALSE),"")</f>
        <v>防御</v>
      </c>
      <c r="C127" s="159" t="str">
        <f>IFERROR(VLOOKUP('Security Checklist (Level Up)'!C127,$B$227:$C$250,2,FALSE),"")</f>
        <v>18認証・認可</v>
      </c>
      <c r="F127" t="str">
        <f>'Security Checklist (Level Up)'!F127&amp;""</f>
        <v>117</v>
      </c>
      <c r="G127" t="str">
        <f>'Security Checklist (Level Up)'!G127</f>
        <v>Lv1</v>
      </c>
      <c r="M127" t="str">
        <f>'Security Checklist (Level Up)'!M127&amp;""</f>
        <v>Assess by selecting from the pull-down menu</v>
      </c>
      <c r="N127" t="str">
        <f>'Security Checklist (Level Up)'!N127&amp;""</f>
        <v/>
      </c>
    </row>
    <row r="128" spans="2:14" x14ac:dyDescent="0.4">
      <c r="B128" s="159" t="str">
        <f>IFERROR(VLOOKUP('Security Checklist (Level Up)'!B128,$B$217:$C$221,2,FALSE),"")</f>
        <v>防御</v>
      </c>
      <c r="C128" s="159" t="str">
        <f>IFERROR(VLOOKUP('Security Checklist (Level Up)'!C128,$B$227:$C$250,2,FALSE),"")</f>
        <v>18認証・認可</v>
      </c>
      <c r="F128" t="str">
        <f>'Security Checklist (Level Up)'!F128&amp;""</f>
        <v>118</v>
      </c>
      <c r="G128" t="str">
        <f>'Security Checklist (Level Up)'!G128</f>
        <v>Lv2</v>
      </c>
      <c r="M128" t="str">
        <f>'Security Checklist (Level Up)'!M128&amp;""</f>
        <v>Assess by selecting from the pull-down menu</v>
      </c>
      <c r="N128" t="str">
        <f>'Security Checklist (Level Up)'!N128&amp;""</f>
        <v/>
      </c>
    </row>
    <row r="129" spans="2:14" x14ac:dyDescent="0.4">
      <c r="B129" s="159" t="str">
        <f>IFERROR(VLOOKUP('Security Checklist (Level Up)'!B129,$B$217:$C$221,2,FALSE),"")</f>
        <v>防御</v>
      </c>
      <c r="C129" s="159" t="str">
        <f>IFERROR(VLOOKUP('Security Checklist (Level Up)'!C129,$B$227:$C$250,2,FALSE),"")</f>
        <v>18認証・認可</v>
      </c>
      <c r="F129" t="str">
        <f>'Security Checklist (Level Up)'!F129&amp;""</f>
        <v>119</v>
      </c>
      <c r="G129" t="str">
        <f>'Security Checklist (Level Up)'!G129</f>
        <v>Lv2</v>
      </c>
      <c r="M129" t="str">
        <f>'Security Checklist (Level Up)'!M129&amp;""</f>
        <v>Assess by selecting from the pull-down menu</v>
      </c>
      <c r="N129" t="str">
        <f>'Security Checklist (Level Up)'!N129&amp;""</f>
        <v/>
      </c>
    </row>
    <row r="130" spans="2:14" x14ac:dyDescent="0.4">
      <c r="B130" s="159" t="str">
        <f>IFERROR(VLOOKUP('Security Checklist (Level Up)'!B130,$B$217:$C$221,2,FALSE),"")</f>
        <v>防御</v>
      </c>
      <c r="C130" s="159" t="str">
        <f>IFERROR(VLOOKUP('Security Checklist (Level Up)'!C130,$B$227:$C$250,2,FALSE),"")</f>
        <v>18認証・認可</v>
      </c>
      <c r="F130" t="str">
        <f>'Security Checklist (Level Up)'!F130&amp;""</f>
        <v>120</v>
      </c>
      <c r="G130" t="str">
        <f>'Security Checklist (Level Up)'!G130</f>
        <v>Lv3</v>
      </c>
      <c r="M130" t="str">
        <f>'Security Checklist (Level Up)'!M130&amp;""</f>
        <v>Assess by selecting from the pull-down menu</v>
      </c>
      <c r="N130" t="str">
        <f>'Security Checklist (Level Up)'!N130&amp;""</f>
        <v/>
      </c>
    </row>
    <row r="131" spans="2:14" x14ac:dyDescent="0.4">
      <c r="B131" s="159" t="str">
        <f>IFERROR(VLOOKUP('Security Checklist (Level Up)'!B131,$B$217:$C$221,2,FALSE),"")</f>
        <v>防御</v>
      </c>
      <c r="C131" s="159" t="str">
        <f>IFERROR(VLOOKUP('Security Checklist (Level Up)'!C131,$B$227:$C$250,2,FALSE),"")</f>
        <v>18認証・認可</v>
      </c>
      <c r="F131" t="str">
        <f>'Security Checklist (Level Up)'!F131&amp;""</f>
        <v>121</v>
      </c>
      <c r="G131" t="str">
        <f>'Security Checklist (Level Up)'!G131</f>
        <v>Lv2</v>
      </c>
      <c r="M131" t="str">
        <f>'Security Checklist (Level Up)'!M131&amp;""</f>
        <v>Assess by selecting from the pull-down menu</v>
      </c>
      <c r="N131" t="str">
        <f>'Security Checklist (Level Up)'!N131&amp;""</f>
        <v/>
      </c>
    </row>
    <row r="132" spans="2:14" x14ac:dyDescent="0.4">
      <c r="B132" s="159" t="str">
        <f>IFERROR(VLOOKUP('Security Checklist (Level Up)'!B132,$B$217:$C$221,2,FALSE),"")</f>
        <v>防御</v>
      </c>
      <c r="C132" s="159" t="str">
        <f>IFERROR(VLOOKUP('Security Checklist (Level Up)'!C132,$B$227:$C$250,2,FALSE),"")</f>
        <v>18認証・認可</v>
      </c>
      <c r="F132" t="str">
        <f>'Security Checklist (Level Up)'!F132&amp;""</f>
        <v>122</v>
      </c>
      <c r="G132" t="str">
        <f>'Security Checklist (Level Up)'!G132</f>
        <v>Lv3</v>
      </c>
      <c r="M132" t="str">
        <f>'Security Checklist (Level Up)'!M132&amp;""</f>
        <v>Assess by selecting from the pull-down menu</v>
      </c>
      <c r="N132" t="str">
        <f>'Security Checklist (Level Up)'!N132&amp;""</f>
        <v/>
      </c>
    </row>
    <row r="133" spans="2:14" x14ac:dyDescent="0.4">
      <c r="B133" s="159" t="str">
        <f>IFERROR(VLOOKUP('Security Checklist (Level Up)'!B133,$B$217:$C$221,2,FALSE),"")</f>
        <v>防御</v>
      </c>
      <c r="C133" s="159" t="str">
        <f>IFERROR(VLOOKUP('Security Checklist (Level Up)'!C133,$B$227:$C$250,2,FALSE),"")</f>
        <v>19パッチや
アップデート適用</v>
      </c>
      <c r="F133" t="str">
        <f>'Security Checklist (Level Up)'!F133&amp;""</f>
        <v>123</v>
      </c>
      <c r="G133" t="str">
        <f>'Security Checklist (Level Up)'!G133</f>
        <v>Lv2</v>
      </c>
      <c r="M133" t="str">
        <f>'Security Checklist (Level Up)'!M133&amp;""</f>
        <v>Assess by selecting from the pull-down menu</v>
      </c>
      <c r="N133" t="str">
        <f>'Security Checklist (Level Up)'!N133&amp;""</f>
        <v/>
      </c>
    </row>
    <row r="134" spans="2:14" x14ac:dyDescent="0.4">
      <c r="B134" s="159" t="str">
        <f>IFERROR(VLOOKUP('Security Checklist (Level Up)'!B134,$B$217:$C$221,2,FALSE),"")</f>
        <v>防御</v>
      </c>
      <c r="C134" s="159" t="str">
        <f>IFERROR(VLOOKUP('Security Checklist (Level Up)'!C134,$B$227:$C$250,2,FALSE),"")</f>
        <v>19パッチや
アップデート適用</v>
      </c>
      <c r="F134" t="str">
        <f>'Security Checklist (Level Up)'!F134&amp;""</f>
        <v>124</v>
      </c>
      <c r="G134" t="str">
        <f>'Security Checklist (Level Up)'!G134</f>
        <v>Lv1</v>
      </c>
      <c r="M134" t="str">
        <f>'Security Checklist (Level Up)'!M134&amp;""</f>
        <v>Assess by selecting from the pull-down menu</v>
      </c>
      <c r="N134" t="str">
        <f>'Security Checklist (Level Up)'!N134&amp;""</f>
        <v/>
      </c>
    </row>
    <row r="135" spans="2:14" x14ac:dyDescent="0.4">
      <c r="B135" s="159" t="str">
        <f>IFERROR(VLOOKUP('Security Checklist (Level Up)'!B135,$B$217:$C$221,2,FALSE),"")</f>
        <v>防御</v>
      </c>
      <c r="C135" s="159" t="str">
        <f>IFERROR(VLOOKUP('Security Checklist (Level Up)'!C135,$B$227:$C$250,2,FALSE),"")</f>
        <v>19パッチや
アップデート適用</v>
      </c>
      <c r="F135" t="str">
        <f>'Security Checklist (Level Up)'!F135&amp;""</f>
        <v>125</v>
      </c>
      <c r="G135" t="str">
        <f>'Security Checklist (Level Up)'!G135</f>
        <v>Lv2</v>
      </c>
      <c r="M135" t="str">
        <f>'Security Checklist (Level Up)'!M135&amp;""</f>
        <v>Assess by selecting from the pull-down menu</v>
      </c>
      <c r="N135" t="str">
        <f>'Security Checklist (Level Up)'!N135&amp;""</f>
        <v/>
      </c>
    </row>
    <row r="136" spans="2:14" x14ac:dyDescent="0.4">
      <c r="B136" s="159" t="str">
        <f>IFERROR(VLOOKUP('Security Checklist (Level Up)'!B136,$B$217:$C$221,2,FALSE),"")</f>
        <v>防御</v>
      </c>
      <c r="C136" s="159" t="str">
        <f>IFERROR(VLOOKUP('Security Checklist (Level Up)'!C136,$B$227:$C$250,2,FALSE),"")</f>
        <v>19パッチや
アップデート適用</v>
      </c>
      <c r="F136" t="str">
        <f>'Security Checklist (Level Up)'!F136&amp;""</f>
        <v>126</v>
      </c>
      <c r="G136" t="str">
        <f>'Security Checklist (Level Up)'!G136</f>
        <v>Lv3</v>
      </c>
      <c r="M136" t="str">
        <f>'Security Checklist (Level Up)'!M136&amp;""</f>
        <v>Assess by selecting from the pull-down menu</v>
      </c>
      <c r="N136" t="str">
        <f>'Security Checklist (Level Up)'!N136&amp;""</f>
        <v/>
      </c>
    </row>
    <row r="137" spans="2:14" x14ac:dyDescent="0.4">
      <c r="B137" s="159" t="str">
        <f>IFERROR(VLOOKUP('Security Checklist (Level Up)'!B137,$B$217:$C$221,2,FALSE),"")</f>
        <v>防御</v>
      </c>
      <c r="C137" s="159" t="str">
        <f>IFERROR(VLOOKUP('Security Checklist (Level Up)'!C137,$B$227:$C$250,2,FALSE),"")</f>
        <v>19パッチや
アップデート適用</v>
      </c>
      <c r="F137" t="str">
        <f>'Security Checklist (Level Up)'!F137&amp;""</f>
        <v>127</v>
      </c>
      <c r="G137" t="str">
        <f>'Security Checklist (Level Up)'!G137</f>
        <v>Lv3</v>
      </c>
      <c r="M137" t="str">
        <f>'Security Checklist (Level Up)'!M137&amp;""</f>
        <v>Assess by selecting from the pull-down menu</v>
      </c>
      <c r="N137" t="str">
        <f>'Security Checklist (Level Up)'!N137&amp;""</f>
        <v/>
      </c>
    </row>
    <row r="138" spans="2:14" x14ac:dyDescent="0.4">
      <c r="B138" s="159" t="str">
        <f>IFERROR(VLOOKUP('Security Checklist (Level Up)'!B138,$B$217:$C$221,2,FALSE),"")</f>
        <v>防御</v>
      </c>
      <c r="C138" s="159" t="str">
        <f>IFERROR(VLOOKUP('Security Checklist (Level Up)'!C138,$B$227:$C$250,2,FALSE),"")</f>
        <v>19パッチや
アップデート適用</v>
      </c>
      <c r="F138" t="str">
        <f>'Security Checklist (Level Up)'!F138&amp;""</f>
        <v>128</v>
      </c>
      <c r="G138" t="str">
        <f>'Security Checklist (Level Up)'!G138</f>
        <v>Lv3</v>
      </c>
      <c r="M138" t="str">
        <f>'Security Checklist (Level Up)'!M138&amp;""</f>
        <v>Assess by selecting from the pull-down menu</v>
      </c>
      <c r="N138" t="str">
        <f>'Security Checklist (Level Up)'!N138&amp;""</f>
        <v/>
      </c>
    </row>
    <row r="139" spans="2:14" x14ac:dyDescent="0.4">
      <c r="B139" s="159" t="str">
        <f>IFERROR(VLOOKUP('Security Checklist (Level Up)'!B139,$B$217:$C$221,2,FALSE),"")</f>
        <v>防御</v>
      </c>
      <c r="C139" s="159" t="str">
        <f>IFERROR(VLOOKUP('Security Checklist (Level Up)'!C139,$B$227:$C$250,2,FALSE),"")</f>
        <v>20データ保護</v>
      </c>
      <c r="F139" t="str">
        <f>'Security Checklist (Level Up)'!F139&amp;""</f>
        <v>129</v>
      </c>
      <c r="G139" t="str">
        <f>'Security Checklist (Level Up)'!G139</f>
        <v>Lv3</v>
      </c>
      <c r="M139" t="str">
        <f>'Security Checklist (Level Up)'!M139&amp;""</f>
        <v>Assess by selecting from the pull-down menu</v>
      </c>
      <c r="N139" t="str">
        <f>'Security Checklist (Level Up)'!N139&amp;""</f>
        <v/>
      </c>
    </row>
    <row r="140" spans="2:14" x14ac:dyDescent="0.4">
      <c r="B140" s="159" t="str">
        <f>IFERROR(VLOOKUP('Security Checklist (Level Up)'!B140,$B$217:$C$221,2,FALSE),"")</f>
        <v>防御</v>
      </c>
      <c r="C140" s="159" t="str">
        <f>IFERROR(VLOOKUP('Security Checklist (Level Up)'!C140,$B$227:$C$250,2,FALSE),"")</f>
        <v>20データ保護</v>
      </c>
      <c r="F140" t="str">
        <f>'Security Checklist (Level Up)'!F140&amp;""</f>
        <v>130</v>
      </c>
      <c r="G140" t="str">
        <f>'Security Checklist (Level Up)'!G140</f>
        <v>Lv2</v>
      </c>
      <c r="M140" t="str">
        <f>'Security Checklist (Level Up)'!M140&amp;""</f>
        <v>Assess by selecting from the pull-down menu</v>
      </c>
      <c r="N140" t="str">
        <f>'Security Checklist (Level Up)'!N140&amp;""</f>
        <v/>
      </c>
    </row>
    <row r="141" spans="2:14" x14ac:dyDescent="0.4">
      <c r="B141" s="159" t="str">
        <f>IFERROR(VLOOKUP('Security Checklist (Level Up)'!B141,$B$217:$C$221,2,FALSE),"")</f>
        <v>防御</v>
      </c>
      <c r="C141" s="159" t="str">
        <f>IFERROR(VLOOKUP('Security Checklist (Level Up)'!C141,$B$227:$C$250,2,FALSE),"")</f>
        <v>21オフィスツール関連</v>
      </c>
      <c r="F141" t="str">
        <f>'Security Checklist (Level Up)'!F141&amp;""</f>
        <v>131</v>
      </c>
      <c r="G141" t="str">
        <f>'Security Checklist (Level Up)'!G141</f>
        <v>Lv2</v>
      </c>
      <c r="M141" t="str">
        <f>'Security Checklist (Level Up)'!M141&amp;""</f>
        <v>Assess by selecting from the pull-down menu</v>
      </c>
      <c r="N141" t="str">
        <f>'Security Checklist (Level Up)'!N141&amp;""</f>
        <v/>
      </c>
    </row>
    <row r="142" spans="2:14" x14ac:dyDescent="0.4">
      <c r="B142" s="159" t="str">
        <f>IFERROR(VLOOKUP('Security Checklist (Level Up)'!B142,$B$217:$C$221,2,FALSE),"")</f>
        <v>防御</v>
      </c>
      <c r="C142" s="159" t="str">
        <f>IFERROR(VLOOKUP('Security Checklist (Level Up)'!C142,$B$227:$C$250,2,FALSE),"")</f>
        <v>21オフィスツール関連</v>
      </c>
      <c r="F142" t="str">
        <f>'Security Checklist (Level Up)'!F142&amp;""</f>
        <v>132</v>
      </c>
      <c r="G142" t="str">
        <f>'Security Checklist (Level Up)'!G142</f>
        <v>Lv2</v>
      </c>
      <c r="M142" t="str">
        <f>'Security Checklist (Level Up)'!M142&amp;""</f>
        <v>Assess by selecting from the pull-down menu</v>
      </c>
      <c r="N142" t="str">
        <f>'Security Checklist (Level Up)'!N142&amp;""</f>
        <v/>
      </c>
    </row>
    <row r="143" spans="2:14" x14ac:dyDescent="0.4">
      <c r="B143" s="159" t="str">
        <f>IFERROR(VLOOKUP('Security Checklist (Level Up)'!B143,$B$217:$C$221,2,FALSE),"")</f>
        <v>防御</v>
      </c>
      <c r="C143" s="159" t="str">
        <f>IFERROR(VLOOKUP('Security Checklist (Level Up)'!C143,$B$227:$C$250,2,FALSE),"")</f>
        <v>21オフィスツール関連</v>
      </c>
      <c r="F143" t="str">
        <f>'Security Checklist (Level Up)'!F143&amp;""</f>
        <v>133</v>
      </c>
      <c r="G143" t="str">
        <f>'Security Checklist (Level Up)'!G143</f>
        <v>Lv2</v>
      </c>
      <c r="M143" t="str">
        <f>'Security Checklist (Level Up)'!M143&amp;""</f>
        <v>Assess by selecting from the pull-down menu</v>
      </c>
      <c r="N143" t="str">
        <f>'Security Checklist (Level Up)'!N143&amp;""</f>
        <v/>
      </c>
    </row>
    <row r="144" spans="2:14" x14ac:dyDescent="0.4">
      <c r="B144" s="159" t="str">
        <f>IFERROR(VLOOKUP('Security Checklist (Level Up)'!B144,$B$217:$C$221,2,FALSE),"")</f>
        <v>防御</v>
      </c>
      <c r="C144" s="159" t="str">
        <f>IFERROR(VLOOKUP('Security Checklist (Level Up)'!C144,$B$227:$C$250,2,FALSE),"")</f>
        <v>21オフィスツール関連</v>
      </c>
      <c r="F144" t="str">
        <f>'Security Checklist (Level Up)'!F144&amp;""</f>
        <v>134</v>
      </c>
      <c r="G144" t="str">
        <f>'Security Checklist (Level Up)'!G144</f>
        <v>Lv2</v>
      </c>
      <c r="M144" t="str">
        <f>'Security Checklist (Level Up)'!M144&amp;""</f>
        <v>Assess by selecting from the pull-down menu</v>
      </c>
      <c r="N144" t="str">
        <f>'Security Checklist (Level Up)'!N144&amp;""</f>
        <v/>
      </c>
    </row>
    <row r="145" spans="2:14" x14ac:dyDescent="0.4">
      <c r="B145" s="159" t="str">
        <f>IFERROR(VLOOKUP('Security Checklist (Level Up)'!B145,$B$217:$C$221,2,FALSE),"")</f>
        <v>防御</v>
      </c>
      <c r="C145" s="159" t="str">
        <f>IFERROR(VLOOKUP('Security Checklist (Level Up)'!C145,$B$227:$C$250,2,FALSE),"")</f>
        <v>21オフィスツール関連</v>
      </c>
      <c r="F145" t="str">
        <f>'Security Checklist (Level Up)'!F145&amp;""</f>
        <v>135</v>
      </c>
      <c r="G145" t="str">
        <f>'Security Checklist (Level Up)'!G145</f>
        <v>Lv2</v>
      </c>
      <c r="M145" t="str">
        <f>'Security Checklist (Level Up)'!M145&amp;""</f>
        <v>Assess by selecting from the pull-down menu</v>
      </c>
      <c r="N145" t="str">
        <f>'Security Checklist (Level Up)'!N145&amp;""</f>
        <v/>
      </c>
    </row>
    <row r="146" spans="2:14" x14ac:dyDescent="0.4">
      <c r="B146" s="159" t="str">
        <f>IFERROR(VLOOKUP('Security Checklist (Level Up)'!B146,$B$217:$C$221,2,FALSE),"")</f>
        <v>検知</v>
      </c>
      <c r="C146" s="159" t="str">
        <f>IFERROR(VLOOKUP('Security Checklist (Level Up)'!C146,$B$227:$C$250,2,FALSE),"")</f>
        <v xml:space="preserve">22マルウェア対策
</v>
      </c>
      <c r="F146" t="str">
        <f>'Security Checklist (Level Up)'!F146&amp;""</f>
        <v>136</v>
      </c>
      <c r="G146" t="str">
        <f>'Security Checklist (Level Up)'!G146</f>
        <v>Lv1</v>
      </c>
      <c r="M146" t="str">
        <f>'Security Checklist (Level Up)'!M146&amp;""</f>
        <v>Assess by selecting from the pull-down menu</v>
      </c>
      <c r="N146" t="str">
        <f>'Security Checklist (Level Up)'!N146&amp;""</f>
        <v/>
      </c>
    </row>
    <row r="147" spans="2:14" x14ac:dyDescent="0.4">
      <c r="B147" s="159" t="str">
        <f>IFERROR(VLOOKUP('Security Checklist (Level Up)'!B147,$B$217:$C$221,2,FALSE),"")</f>
        <v>検知</v>
      </c>
      <c r="C147" s="159" t="str">
        <f>IFERROR(VLOOKUP('Security Checklist (Level Up)'!C147,$B$227:$C$250,2,FALSE),"")</f>
        <v xml:space="preserve">22マルウェア対策
</v>
      </c>
      <c r="F147" t="str">
        <f>'Security Checklist (Level Up)'!F147&amp;""</f>
        <v>137</v>
      </c>
      <c r="G147" t="str">
        <f>'Security Checklist (Level Up)'!G147</f>
        <v>Lv1</v>
      </c>
      <c r="M147" t="str">
        <f>'Security Checklist (Level Up)'!M147&amp;""</f>
        <v>Assess by selecting from the pull-down menu</v>
      </c>
      <c r="N147" t="str">
        <f>'Security Checklist (Level Up)'!N147&amp;""</f>
        <v/>
      </c>
    </row>
    <row r="148" spans="2:14" x14ac:dyDescent="0.4">
      <c r="B148" s="159" t="str">
        <f>IFERROR(VLOOKUP('Security Checklist (Level Up)'!B148,$B$217:$C$221,2,FALSE),"")</f>
        <v>検知</v>
      </c>
      <c r="C148" s="159" t="str">
        <f>IFERROR(VLOOKUP('Security Checklist (Level Up)'!C148,$B$227:$C$250,2,FALSE),"")</f>
        <v xml:space="preserve">22マルウェア対策
</v>
      </c>
      <c r="F148" t="str">
        <f>'Security Checklist (Level Up)'!F148&amp;""</f>
        <v>138</v>
      </c>
      <c r="G148" t="str">
        <f>'Security Checklist (Level Up)'!G148</f>
        <v>Lv3</v>
      </c>
      <c r="M148" t="str">
        <f>'Security Checklist (Level Up)'!M148&amp;""</f>
        <v>Assess by selecting from the pull-down menu</v>
      </c>
      <c r="N148" t="str">
        <f>'Security Checklist (Level Up)'!N148&amp;""</f>
        <v/>
      </c>
    </row>
    <row r="149" spans="2:14" x14ac:dyDescent="0.4">
      <c r="B149" s="159" t="str">
        <f>IFERROR(VLOOKUP('Security Checklist (Level Up)'!B149,$B$217:$C$221,2,FALSE),"")</f>
        <v>検知</v>
      </c>
      <c r="C149" s="159" t="str">
        <f>IFERROR(VLOOKUP('Security Checklist (Level Up)'!C149,$B$227:$C$250,2,FALSE),"")</f>
        <v xml:space="preserve">22マルウェア対策
</v>
      </c>
      <c r="F149" t="str">
        <f>'Security Checklist (Level Up)'!F149&amp;""</f>
        <v>139</v>
      </c>
      <c r="G149" t="str">
        <f>'Security Checklist (Level Up)'!G149</f>
        <v>Lv2</v>
      </c>
      <c r="M149" t="str">
        <f>'Security Checklist (Level Up)'!M149&amp;""</f>
        <v>Assess by selecting from the pull-down menu</v>
      </c>
      <c r="N149" t="str">
        <f>'Security Checklist (Level Up)'!N149&amp;""</f>
        <v/>
      </c>
    </row>
    <row r="150" spans="2:14" x14ac:dyDescent="0.4">
      <c r="B150" s="159" t="str">
        <f>IFERROR(VLOOKUP('Security Checklist (Level Up)'!B150,$B$217:$C$221,2,FALSE),"")</f>
        <v>検知</v>
      </c>
      <c r="C150" s="159" t="str">
        <f>IFERROR(VLOOKUP('Security Checklist (Level Up)'!C150,$B$227:$C$250,2,FALSE),"")</f>
        <v xml:space="preserve">22マルウェア対策
</v>
      </c>
      <c r="F150" t="str">
        <f>'Security Checklist (Level Up)'!F150&amp;""</f>
        <v>140</v>
      </c>
      <c r="G150" t="str">
        <f>'Security Checklist (Level Up)'!G150</f>
        <v>Lv2</v>
      </c>
      <c r="M150" t="str">
        <f>'Security Checklist (Level Up)'!M150&amp;""</f>
        <v>Assess by selecting from the pull-down menu</v>
      </c>
      <c r="N150" t="str">
        <f>'Security Checklist (Level Up)'!N150&amp;""</f>
        <v/>
      </c>
    </row>
    <row r="151" spans="2:14" x14ac:dyDescent="0.4">
      <c r="B151" s="159" t="str">
        <f>IFERROR(VLOOKUP('Security Checklist (Level Up)'!B151,$B$217:$C$221,2,FALSE),"")</f>
        <v>検知</v>
      </c>
      <c r="C151" s="159" t="str">
        <f>IFERROR(VLOOKUP('Security Checklist (Level Up)'!C151,$B$227:$C$250,2,FALSE),"")</f>
        <v xml:space="preserve">22マルウェア対策
</v>
      </c>
      <c r="F151" t="str">
        <f>'Security Checklist (Level Up)'!F151&amp;""</f>
        <v>141</v>
      </c>
      <c r="G151" t="str">
        <f>'Security Checklist (Level Up)'!G151</f>
        <v>Lv2</v>
      </c>
      <c r="M151" t="str">
        <f>'Security Checklist (Level Up)'!M151&amp;""</f>
        <v>Assess by selecting from the pull-down menu</v>
      </c>
      <c r="N151" t="str">
        <f>'Security Checklist (Level Up)'!N151&amp;""</f>
        <v/>
      </c>
    </row>
    <row r="152" spans="2:14" x14ac:dyDescent="0.4">
      <c r="B152" s="159" t="str">
        <f>IFERROR(VLOOKUP('Security Checklist (Level Up)'!B152,$B$217:$C$221,2,FALSE),"")</f>
        <v>検知</v>
      </c>
      <c r="C152" s="159" t="str">
        <f>IFERROR(VLOOKUP('Security Checklist (Level Up)'!C152,$B$227:$C$250,2,FALSE),"")</f>
        <v>23不正アクセスの検知</v>
      </c>
      <c r="F152" t="str">
        <f>'Security Checklist (Level Up)'!F152&amp;""</f>
        <v>142</v>
      </c>
      <c r="G152" t="str">
        <f>'Security Checklist (Level Up)'!G152</f>
        <v>Lv2</v>
      </c>
      <c r="M152" t="str">
        <f>'Security Checklist (Level Up)'!M152&amp;""</f>
        <v>Assess by selecting from the pull-down menu</v>
      </c>
      <c r="N152" t="str">
        <f>'Security Checklist (Level Up)'!N152&amp;""</f>
        <v/>
      </c>
    </row>
    <row r="153" spans="2:14" x14ac:dyDescent="0.4">
      <c r="B153" s="159" t="str">
        <f>IFERROR(VLOOKUP('Security Checklist (Level Up)'!B153,$B$217:$C$221,2,FALSE),"")</f>
        <v>検知</v>
      </c>
      <c r="C153" s="159" t="str">
        <f>IFERROR(VLOOKUP('Security Checklist (Level Up)'!C153,$B$227:$C$250,2,FALSE),"")</f>
        <v>23不正アクセスの検知</v>
      </c>
      <c r="F153" t="str">
        <f>'Security Checklist (Level Up)'!F153&amp;""</f>
        <v>143</v>
      </c>
      <c r="G153" t="str">
        <f>'Security Checklist (Level Up)'!G153</f>
        <v>Lv2</v>
      </c>
      <c r="M153" t="str">
        <f>'Security Checklist (Level Up)'!M153&amp;""</f>
        <v>Assess by selecting from the pull-down menu</v>
      </c>
      <c r="N153" t="str">
        <f>'Security Checklist (Level Up)'!N153&amp;""</f>
        <v/>
      </c>
    </row>
    <row r="154" spans="2:14" x14ac:dyDescent="0.4">
      <c r="B154" s="159" t="str">
        <f>IFERROR(VLOOKUP('Security Checklist (Level Up)'!B154,$B$217:$C$221,2,FALSE),"")</f>
        <v>検知</v>
      </c>
      <c r="C154" s="159" t="str">
        <f>IFERROR(VLOOKUP('Security Checklist (Level Up)'!C154,$B$227:$C$250,2,FALSE),"")</f>
        <v>23不正アクセスの検知</v>
      </c>
      <c r="F154" t="str">
        <f>'Security Checklist (Level Up)'!F154&amp;""</f>
        <v>144</v>
      </c>
      <c r="G154" t="str">
        <f>'Security Checklist (Level Up)'!G154</f>
        <v>Lv3</v>
      </c>
      <c r="M154" t="str">
        <f>'Security Checklist (Level Up)'!M154&amp;""</f>
        <v>Assess by selecting from the pull-down menu</v>
      </c>
      <c r="N154" t="str">
        <f>'Security Checklist (Level Up)'!N154&amp;""</f>
        <v/>
      </c>
    </row>
    <row r="155" spans="2:14" x14ac:dyDescent="0.4">
      <c r="B155" s="159" t="str">
        <f>IFERROR(VLOOKUP('Security Checklist (Level Up)'!B155,$B$217:$C$221,2,FALSE),"")</f>
        <v>検知</v>
      </c>
      <c r="C155" s="159" t="str">
        <f>IFERROR(VLOOKUP('Security Checklist (Level Up)'!C155,$B$227:$C$250,2,FALSE),"")</f>
        <v>23不正アクセスの検知</v>
      </c>
      <c r="F155" t="str">
        <f>'Security Checklist (Level Up)'!F155&amp;""</f>
        <v>145</v>
      </c>
      <c r="G155" t="str">
        <f>'Security Checklist (Level Up)'!G155</f>
        <v>Lv2</v>
      </c>
      <c r="M155" t="str">
        <f>'Security Checklist (Level Up)'!M155&amp;""</f>
        <v>Assess by selecting from the pull-down menu</v>
      </c>
      <c r="N155" t="str">
        <f>'Security Checklist (Level Up)'!N155&amp;""</f>
        <v/>
      </c>
    </row>
    <row r="156" spans="2:14" x14ac:dyDescent="0.4">
      <c r="B156" s="159" t="str">
        <f>IFERROR(VLOOKUP('Security Checklist (Level Up)'!B156,$B$217:$C$221,2,FALSE),"")</f>
        <v>検知</v>
      </c>
      <c r="C156" s="159" t="str">
        <f>IFERROR(VLOOKUP('Security Checklist (Level Up)'!C156,$B$227:$C$250,2,FALSE),"")</f>
        <v>23不正アクセスの検知</v>
      </c>
      <c r="F156" t="str">
        <f>'Security Checklist (Level Up)'!F156&amp;""</f>
        <v>146</v>
      </c>
      <c r="G156" t="str">
        <f>'Security Checklist (Level Up)'!G156</f>
        <v>Lv2</v>
      </c>
      <c r="M156" t="str">
        <f>'Security Checklist (Level Up)'!M156&amp;""</f>
        <v>Assess by selecting from the pull-down menu</v>
      </c>
      <c r="N156" t="str">
        <f>'Security Checklist (Level Up)'!N156&amp;""</f>
        <v/>
      </c>
    </row>
    <row r="157" spans="2:14" x14ac:dyDescent="0.4">
      <c r="B157" s="159" t="str">
        <f>IFERROR(VLOOKUP('Security Checklist (Level Up)'!B157,$B$217:$C$221,2,FALSE),"")</f>
        <v>検知</v>
      </c>
      <c r="C157" s="159" t="str">
        <f>IFERROR(VLOOKUP('Security Checklist (Level Up)'!C157,$B$227:$C$250,2,FALSE),"")</f>
        <v>23不正アクセスの検知</v>
      </c>
      <c r="F157" t="str">
        <f>'Security Checklist (Level Up)'!F157&amp;""</f>
        <v>147</v>
      </c>
      <c r="G157" t="str">
        <f>'Security Checklist (Level Up)'!G157</f>
        <v>Lv3</v>
      </c>
      <c r="M157" t="str">
        <f>'Security Checklist (Level Up)'!M157&amp;""</f>
        <v>Assess by selecting from the pull-down menu</v>
      </c>
      <c r="N157" t="str">
        <f>'Security Checklist (Level Up)'!N157&amp;""</f>
        <v/>
      </c>
    </row>
    <row r="158" spans="2:14" x14ac:dyDescent="0.4">
      <c r="B158" s="159" t="str">
        <f>IFERROR(VLOOKUP('Security Checklist (Level Up)'!B158,$B$217:$C$221,2,FALSE),"")</f>
        <v>対応復旧</v>
      </c>
      <c r="C158" s="159" t="str">
        <f>IFERROR(VLOOKUP('Security Checklist (Level Up)'!C158,$B$227:$C$250,2,FALSE),"")</f>
        <v>24バックアップ・
復元(リストア)</v>
      </c>
      <c r="F158" t="str">
        <f>'Security Checklist (Level Up)'!F158&amp;""</f>
        <v>148</v>
      </c>
      <c r="G158" t="str">
        <f>'Security Checklist (Level Up)'!G158</f>
        <v>Lv1</v>
      </c>
      <c r="M158" t="str">
        <f>'Security Checklist (Level Up)'!M158&amp;""</f>
        <v>Assess by selecting from the pull-down menu</v>
      </c>
      <c r="N158" t="str">
        <f>'Security Checklist (Level Up)'!N158&amp;""</f>
        <v/>
      </c>
    </row>
    <row r="159" spans="2:14" x14ac:dyDescent="0.4">
      <c r="B159" s="159" t="str">
        <f>IFERROR(VLOOKUP('Security Checklist (Level Up)'!B159,$B$217:$C$221,2,FALSE),"")</f>
        <v>対応復旧</v>
      </c>
      <c r="C159" s="159" t="str">
        <f>IFERROR(VLOOKUP('Security Checklist (Level Up)'!C159,$B$227:$C$250,2,FALSE),"")</f>
        <v>24バックアップ・
復元(リストア)</v>
      </c>
      <c r="F159" t="str">
        <f>'Security Checklist (Level Up)'!F159&amp;""</f>
        <v>149</v>
      </c>
      <c r="G159" t="str">
        <f>'Security Checklist (Level Up)'!G159</f>
        <v>Lv1</v>
      </c>
      <c r="M159" t="str">
        <f>'Security Checklist (Level Up)'!M159&amp;""</f>
        <v>Assess by selecting from the pull-down menu</v>
      </c>
      <c r="N159" t="str">
        <f>'Security Checklist (Level Up)'!N159&amp;""</f>
        <v/>
      </c>
    </row>
    <row r="160" spans="2:14" x14ac:dyDescent="0.4">
      <c r="B160" s="159" t="str">
        <f>IFERROR(VLOOKUP('Security Checklist (Level Up)'!B160,$B$217:$C$221,2,FALSE),"")</f>
        <v>対応復旧</v>
      </c>
      <c r="C160" s="159" t="str">
        <f>IFERROR(VLOOKUP('Security Checklist (Level Up)'!C160,$B$227:$C$250,2,FALSE),"")</f>
        <v>24バックアップ・
復元(リストア)</v>
      </c>
      <c r="F160" t="str">
        <f>'Security Checklist (Level Up)'!F160&amp;""</f>
        <v>150</v>
      </c>
      <c r="G160" t="str">
        <f>'Security Checklist (Level Up)'!G160</f>
        <v>Lv1</v>
      </c>
      <c r="M160" t="str">
        <f>'Security Checklist (Level Up)'!M160&amp;""</f>
        <v>Assess by selecting from the pull-down menu</v>
      </c>
      <c r="N160" t="str">
        <f>'Security Checklist (Level Up)'!N160&amp;""</f>
        <v/>
      </c>
    </row>
    <row r="161" spans="2:14" x14ac:dyDescent="0.4">
      <c r="B161" s="159" t="str">
        <f>IFERROR(VLOOKUP('Security Checklist (Level Up)'!B161,$B$217:$C$221,2,FALSE),"")</f>
        <v>対応復旧</v>
      </c>
      <c r="C161" s="159" t="str">
        <f>IFERROR(VLOOKUP('Security Checklist (Level Up)'!C161,$B$227:$C$250,2,FALSE),"")</f>
        <v>24バックアップ・
復元(リストア)</v>
      </c>
      <c r="F161" t="str">
        <f>'Security Checklist (Level Up)'!F161&amp;""</f>
        <v>151</v>
      </c>
      <c r="G161" t="str">
        <f>'Security Checklist (Level Up)'!G161</f>
        <v>Lv2</v>
      </c>
      <c r="M161" t="str">
        <f>'Security Checklist (Level Up)'!M161&amp;""</f>
        <v>Assess by selecting from the pull-down menu</v>
      </c>
      <c r="N161" t="str">
        <f>'Security Checklist (Level Up)'!N161&amp;""</f>
        <v/>
      </c>
    </row>
    <row r="162" spans="2:14" x14ac:dyDescent="0.4">
      <c r="B162" s="159" t="str">
        <f>IFERROR(VLOOKUP('Security Checklist (Level Up)'!B162,$B$217:$C$221,2,FALSE),"")</f>
        <v>対応復旧</v>
      </c>
      <c r="C162" s="159" t="str">
        <f>IFERROR(VLOOKUP('Security Checklist (Level Up)'!C162,$B$227:$C$250,2,FALSE),"")</f>
        <v>24バックアップ・
復元(リストア)</v>
      </c>
      <c r="F162" t="str">
        <f>'Security Checklist (Level Up)'!F162&amp;""</f>
        <v>152</v>
      </c>
      <c r="G162" t="str">
        <f>'Security Checklist (Level Up)'!G162</f>
        <v>Lv2</v>
      </c>
      <c r="M162" t="str">
        <f>'Security Checklist (Level Up)'!M162&amp;""</f>
        <v>Assess by selecting from the pull-down menu</v>
      </c>
      <c r="N162" t="str">
        <f>'Security Checklist (Level Up)'!N162&amp;""</f>
        <v/>
      </c>
    </row>
    <row r="163" spans="2:14" x14ac:dyDescent="0.4">
      <c r="B163" s="159" t="str">
        <f>IFERROR(VLOOKUP('Security Checklist (Level Up)'!B163,$B$217:$C$221,2,FALSE),"")</f>
        <v>対応復旧</v>
      </c>
      <c r="C163" s="159" t="str">
        <f>IFERROR(VLOOKUP('Security Checklist (Level Up)'!C163,$B$227:$C$250,2,FALSE),"")</f>
        <v>24バックアップ・
復元(リストア)</v>
      </c>
      <c r="F163" t="str">
        <f>'Security Checklist (Level Up)'!F163&amp;""</f>
        <v>153</v>
      </c>
      <c r="G163" t="str">
        <f>'Security Checklist (Level Up)'!G163</f>
        <v>Lv2</v>
      </c>
      <c r="M163" t="str">
        <f>'Security Checklist (Level Up)'!M163&amp;""</f>
        <v>Assess by selecting from the pull-down menu</v>
      </c>
      <c r="N163" t="str">
        <f>'Security Checklist (Level Up)'!N163&amp;""</f>
        <v/>
      </c>
    </row>
    <row r="169" spans="2:14" x14ac:dyDescent="0.4">
      <c r="B169" s="160" t="s">
        <v>766</v>
      </c>
      <c r="C169" s="160"/>
    </row>
    <row r="170" spans="2:14" x14ac:dyDescent="0.4">
      <c r="B170" s="161" t="s">
        <v>773</v>
      </c>
      <c r="C170" s="162" t="s">
        <v>774</v>
      </c>
    </row>
    <row r="171" spans="2:14" x14ac:dyDescent="0.4">
      <c r="B171" s="163" t="s">
        <v>732</v>
      </c>
      <c r="C171" s="163" t="s">
        <v>775</v>
      </c>
    </row>
    <row r="172" spans="2:14" x14ac:dyDescent="0.4">
      <c r="B172" s="163" t="s">
        <v>733</v>
      </c>
      <c r="C172" s="163" t="s">
        <v>776</v>
      </c>
    </row>
    <row r="173" spans="2:14" x14ac:dyDescent="0.4">
      <c r="B173" s="163" t="s">
        <v>734</v>
      </c>
      <c r="C173" s="163" t="s">
        <v>777</v>
      </c>
    </row>
    <row r="174" spans="2:14" x14ac:dyDescent="0.4">
      <c r="B174" s="163" t="s">
        <v>735</v>
      </c>
      <c r="C174" s="163" t="s">
        <v>778</v>
      </c>
    </row>
    <row r="175" spans="2:14" x14ac:dyDescent="0.4">
      <c r="B175" s="163" t="s">
        <v>736</v>
      </c>
      <c r="C175" s="163" t="s">
        <v>779</v>
      </c>
    </row>
    <row r="176" spans="2:14" x14ac:dyDescent="0.4">
      <c r="B176" s="163" t="s">
        <v>737</v>
      </c>
      <c r="C176" s="163" t="s">
        <v>780</v>
      </c>
    </row>
    <row r="177" spans="2:3" x14ac:dyDescent="0.4">
      <c r="B177" s="163" t="s">
        <v>738</v>
      </c>
      <c r="C177" s="163" t="s">
        <v>781</v>
      </c>
    </row>
    <row r="178" spans="2:3" x14ac:dyDescent="0.4">
      <c r="B178" s="163" t="s">
        <v>739</v>
      </c>
      <c r="C178" s="163" t="s">
        <v>782</v>
      </c>
    </row>
    <row r="179" spans="2:3" x14ac:dyDescent="0.4">
      <c r="B179" s="163" t="s">
        <v>740</v>
      </c>
      <c r="C179" s="163" t="s">
        <v>783</v>
      </c>
    </row>
    <row r="180" spans="2:3" x14ac:dyDescent="0.4">
      <c r="B180" s="163" t="s">
        <v>741</v>
      </c>
      <c r="C180" s="163" t="s">
        <v>784</v>
      </c>
    </row>
    <row r="181" spans="2:3" x14ac:dyDescent="0.4">
      <c r="B181" s="163" t="s">
        <v>743</v>
      </c>
      <c r="C181" s="163" t="s">
        <v>785</v>
      </c>
    </row>
    <row r="182" spans="2:3" x14ac:dyDescent="0.4">
      <c r="B182" s="163" t="s">
        <v>745</v>
      </c>
      <c r="C182" s="163" t="s">
        <v>786</v>
      </c>
    </row>
    <row r="185" spans="2:3" x14ac:dyDescent="0.4">
      <c r="B185" s="157" t="s">
        <v>764</v>
      </c>
    </row>
    <row r="186" spans="2:3" x14ac:dyDescent="0.4">
      <c r="B186" s="161" t="s">
        <v>773</v>
      </c>
      <c r="C186" s="162" t="s">
        <v>774</v>
      </c>
    </row>
    <row r="187" spans="2:3" x14ac:dyDescent="0.4">
      <c r="B187" s="163" t="s">
        <v>879</v>
      </c>
      <c r="C187" s="163" t="s">
        <v>787</v>
      </c>
    </row>
    <row r="188" spans="2:3" x14ac:dyDescent="0.4">
      <c r="B188" s="163" t="s">
        <v>880</v>
      </c>
      <c r="C188" s="163" t="s">
        <v>788</v>
      </c>
    </row>
    <row r="191" spans="2:3" x14ac:dyDescent="0.4">
      <c r="B191" s="157" t="s">
        <v>767</v>
      </c>
    </row>
    <row r="192" spans="2:3" x14ac:dyDescent="0.4">
      <c r="B192" s="161" t="s">
        <v>773</v>
      </c>
      <c r="C192" s="162" t="s">
        <v>774</v>
      </c>
    </row>
    <row r="193" spans="2:3" x14ac:dyDescent="0.4">
      <c r="B193" s="163" t="s">
        <v>881</v>
      </c>
      <c r="C193" s="163" t="s">
        <v>789</v>
      </c>
    </row>
    <row r="194" spans="2:3" x14ac:dyDescent="0.4">
      <c r="B194" s="163" t="s">
        <v>882</v>
      </c>
      <c r="C194" s="163" t="s">
        <v>790</v>
      </c>
    </row>
    <row r="195" spans="2:3" x14ac:dyDescent="0.4">
      <c r="B195" s="163" t="s">
        <v>883</v>
      </c>
      <c r="C195" s="163" t="s">
        <v>791</v>
      </c>
    </row>
    <row r="196" spans="2:3" x14ac:dyDescent="0.4">
      <c r="B196" s="163" t="s">
        <v>884</v>
      </c>
      <c r="C196" s="163" t="s">
        <v>792</v>
      </c>
    </row>
    <row r="197" spans="2:3" x14ac:dyDescent="0.4">
      <c r="B197" s="163" t="s">
        <v>885</v>
      </c>
      <c r="C197" s="163" t="s">
        <v>793</v>
      </c>
    </row>
    <row r="198" spans="2:3" x14ac:dyDescent="0.4">
      <c r="B198" s="163" t="s">
        <v>886</v>
      </c>
      <c r="C198" s="163" t="s">
        <v>794</v>
      </c>
    </row>
    <row r="201" spans="2:3" x14ac:dyDescent="0.4">
      <c r="B201" s="157" t="s">
        <v>768</v>
      </c>
    </row>
    <row r="202" spans="2:3" x14ac:dyDescent="0.4">
      <c r="B202" s="161" t="s">
        <v>773</v>
      </c>
      <c r="C202" s="162" t="s">
        <v>774</v>
      </c>
    </row>
    <row r="203" spans="2:3" x14ac:dyDescent="0.4">
      <c r="B203" s="163" t="s">
        <v>11</v>
      </c>
      <c r="C203" s="163" t="s">
        <v>795</v>
      </c>
    </row>
    <row r="204" spans="2:3" x14ac:dyDescent="0.4">
      <c r="B204" s="163" t="s">
        <v>887</v>
      </c>
      <c r="C204" s="163" t="s">
        <v>796</v>
      </c>
    </row>
    <row r="207" spans="2:3" x14ac:dyDescent="0.4">
      <c r="B207" s="157" t="s">
        <v>765</v>
      </c>
    </row>
    <row r="208" spans="2:3" x14ac:dyDescent="0.4">
      <c r="B208" s="161" t="s">
        <v>773</v>
      </c>
      <c r="C208" s="162" t="s">
        <v>774</v>
      </c>
    </row>
    <row r="209" spans="2:3" x14ac:dyDescent="0.4">
      <c r="B209" s="163" t="s">
        <v>888</v>
      </c>
      <c r="C209" s="163" t="s">
        <v>797</v>
      </c>
    </row>
    <row r="210" spans="2:3" x14ac:dyDescent="0.4">
      <c r="B210" s="163" t="s">
        <v>889</v>
      </c>
      <c r="C210" s="163" t="s">
        <v>798</v>
      </c>
    </row>
    <row r="211" spans="2:3" x14ac:dyDescent="0.4">
      <c r="B211" s="163" t="s">
        <v>890</v>
      </c>
      <c r="C211" s="163" t="s">
        <v>799</v>
      </c>
    </row>
    <row r="215" spans="2:3" x14ac:dyDescent="0.4">
      <c r="B215" s="157" t="s">
        <v>687</v>
      </c>
    </row>
    <row r="216" spans="2:3" x14ac:dyDescent="0.4">
      <c r="B216" s="161" t="s">
        <v>773</v>
      </c>
      <c r="C216" s="162" t="s">
        <v>774</v>
      </c>
    </row>
    <row r="217" spans="2:3" x14ac:dyDescent="0.4">
      <c r="B217" s="163" t="s">
        <v>891</v>
      </c>
      <c r="C217" s="163" t="s">
        <v>800</v>
      </c>
    </row>
    <row r="218" spans="2:3" ht="37.5" x14ac:dyDescent="0.4">
      <c r="B218" s="164" t="s">
        <v>895</v>
      </c>
      <c r="C218" s="164" t="s">
        <v>801</v>
      </c>
    </row>
    <row r="219" spans="2:3" ht="37.5" x14ac:dyDescent="0.4">
      <c r="B219" s="164" t="s">
        <v>893</v>
      </c>
      <c r="C219" s="164" t="s">
        <v>802</v>
      </c>
    </row>
    <row r="220" spans="2:3" ht="37.5" x14ac:dyDescent="0.4">
      <c r="B220" s="164" t="s">
        <v>894</v>
      </c>
      <c r="C220" s="164" t="s">
        <v>803</v>
      </c>
    </row>
    <row r="221" spans="2:3" ht="93.75" x14ac:dyDescent="0.4">
      <c r="B221" s="164" t="s">
        <v>892</v>
      </c>
      <c r="C221" s="164" t="s">
        <v>804</v>
      </c>
    </row>
    <row r="225" spans="2:3" x14ac:dyDescent="0.4">
      <c r="B225" s="157" t="s">
        <v>769</v>
      </c>
    </row>
    <row r="226" spans="2:3" x14ac:dyDescent="0.4">
      <c r="B226" s="161" t="s">
        <v>773</v>
      </c>
      <c r="C226" s="162" t="s">
        <v>774</v>
      </c>
    </row>
    <row r="227" spans="2:3" ht="37.5" x14ac:dyDescent="0.4">
      <c r="B227" s="164" t="s">
        <v>896</v>
      </c>
      <c r="C227" s="163" t="s">
        <v>805</v>
      </c>
    </row>
    <row r="228" spans="2:3" x14ac:dyDescent="0.4">
      <c r="B228" s="163" t="s">
        <v>715</v>
      </c>
      <c r="C228" s="163" t="s">
        <v>806</v>
      </c>
    </row>
    <row r="229" spans="2:3" x14ac:dyDescent="0.4">
      <c r="B229" s="163" t="s">
        <v>716</v>
      </c>
      <c r="C229" s="163" t="s">
        <v>807</v>
      </c>
    </row>
    <row r="230" spans="2:3" ht="37.5" x14ac:dyDescent="0.4">
      <c r="B230" s="164" t="s">
        <v>897</v>
      </c>
      <c r="C230" s="163" t="s">
        <v>808</v>
      </c>
    </row>
    <row r="231" spans="2:3" x14ac:dyDescent="0.4">
      <c r="B231" s="163" t="s">
        <v>719</v>
      </c>
      <c r="C231" s="163" t="s">
        <v>809</v>
      </c>
    </row>
    <row r="232" spans="2:3" x14ac:dyDescent="0.4">
      <c r="B232" s="163" t="s">
        <v>720</v>
      </c>
      <c r="C232" s="163" t="s">
        <v>810</v>
      </c>
    </row>
    <row r="233" spans="2:3" x14ac:dyDescent="0.4">
      <c r="B233" s="163" t="s">
        <v>721</v>
      </c>
      <c r="C233" s="163" t="s">
        <v>811</v>
      </c>
    </row>
    <row r="234" spans="2:3" x14ac:dyDescent="0.4">
      <c r="B234" s="163" t="s">
        <v>722</v>
      </c>
      <c r="C234" s="163" t="s">
        <v>812</v>
      </c>
    </row>
    <row r="235" spans="2:3" x14ac:dyDescent="0.4">
      <c r="B235" s="163" t="s">
        <v>898</v>
      </c>
      <c r="C235" s="163" t="s">
        <v>813</v>
      </c>
    </row>
    <row r="236" spans="2:3" x14ac:dyDescent="0.4">
      <c r="B236" s="163" t="s">
        <v>899</v>
      </c>
      <c r="C236" s="163" t="s">
        <v>814</v>
      </c>
    </row>
    <row r="237" spans="2:3" x14ac:dyDescent="0.4">
      <c r="B237" s="163" t="s">
        <v>900</v>
      </c>
      <c r="C237" s="163" t="s">
        <v>815</v>
      </c>
    </row>
    <row r="238" spans="2:3" x14ac:dyDescent="0.4">
      <c r="B238" s="163" t="s">
        <v>901</v>
      </c>
      <c r="C238" s="163" t="s">
        <v>816</v>
      </c>
    </row>
    <row r="239" spans="2:3" x14ac:dyDescent="0.4">
      <c r="B239" s="163" t="s">
        <v>902</v>
      </c>
      <c r="C239" s="163" t="s">
        <v>817</v>
      </c>
    </row>
    <row r="240" spans="2:3" x14ac:dyDescent="0.4">
      <c r="B240" s="163" t="s">
        <v>903</v>
      </c>
      <c r="C240" s="163" t="s">
        <v>818</v>
      </c>
    </row>
    <row r="241" spans="2:3" x14ac:dyDescent="0.4">
      <c r="B241" s="163" t="s">
        <v>904</v>
      </c>
      <c r="C241" s="163" t="s">
        <v>819</v>
      </c>
    </row>
    <row r="242" spans="2:3" x14ac:dyDescent="0.4">
      <c r="B242" s="163" t="s">
        <v>905</v>
      </c>
      <c r="C242" s="163" t="s">
        <v>820</v>
      </c>
    </row>
    <row r="243" spans="2:3" x14ac:dyDescent="0.4">
      <c r="B243" s="163" t="s">
        <v>906</v>
      </c>
      <c r="C243" s="163" t="s">
        <v>821</v>
      </c>
    </row>
    <row r="244" spans="2:3" x14ac:dyDescent="0.4">
      <c r="B244" s="163" t="s">
        <v>907</v>
      </c>
      <c r="C244" s="163" t="s">
        <v>822</v>
      </c>
    </row>
    <row r="245" spans="2:3" x14ac:dyDescent="0.4">
      <c r="B245" s="163" t="s">
        <v>908</v>
      </c>
      <c r="C245" s="163" t="s">
        <v>823</v>
      </c>
    </row>
    <row r="246" spans="2:3" x14ac:dyDescent="0.4">
      <c r="B246" s="163" t="s">
        <v>909</v>
      </c>
      <c r="C246" s="163" t="s">
        <v>824</v>
      </c>
    </row>
    <row r="247" spans="2:3" x14ac:dyDescent="0.4">
      <c r="B247" s="163" t="s">
        <v>910</v>
      </c>
      <c r="C247" s="163" t="s">
        <v>825</v>
      </c>
    </row>
    <row r="248" spans="2:3" ht="37.5" x14ac:dyDescent="0.4">
      <c r="B248" s="164" t="s">
        <v>911</v>
      </c>
      <c r="C248" s="163" t="s">
        <v>826</v>
      </c>
    </row>
    <row r="249" spans="2:3" x14ac:dyDescent="0.4">
      <c r="B249" s="163" t="s">
        <v>912</v>
      </c>
      <c r="C249" s="163" t="s">
        <v>827</v>
      </c>
    </row>
    <row r="250" spans="2:3" x14ac:dyDescent="0.4">
      <c r="B250" s="163" t="s">
        <v>913</v>
      </c>
      <c r="C250" s="163" t="s">
        <v>828</v>
      </c>
    </row>
  </sheetData>
  <phoneticPr fontId="1"/>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3333FF"/>
    <pageSetUpPr fitToPage="1"/>
  </sheetPr>
  <dimension ref="A1:F55"/>
  <sheetViews>
    <sheetView view="pageBreakPreview" zoomScale="40" zoomScaleNormal="70" zoomScaleSheetLayoutView="40" workbookViewId="0">
      <selection activeCell="H5" sqref="H5"/>
    </sheetView>
  </sheetViews>
  <sheetFormatPr defaultColWidth="9" defaultRowHeight="24" x14ac:dyDescent="0.4"/>
  <cols>
    <col min="1" max="1" width="1.125" style="165" customWidth="1"/>
    <col min="2" max="2" width="51.875" style="174" customWidth="1"/>
    <col min="3" max="3" width="76.625" style="167" customWidth="1"/>
    <col min="4" max="4" width="35" style="169" customWidth="1"/>
    <col min="5" max="7" width="7.125" style="169" customWidth="1"/>
    <col min="8" max="8" width="3.625" style="169" customWidth="1"/>
    <col min="9" max="9" width="23.375" style="169" customWidth="1"/>
    <col min="10" max="16384" width="9" style="169"/>
  </cols>
  <sheetData>
    <row r="1" spans="1:6" ht="63" x14ac:dyDescent="0.4">
      <c r="B1" s="166" t="s">
        <v>915</v>
      </c>
      <c r="D1" s="168" t="s">
        <v>914</v>
      </c>
      <c r="E1" s="152" t="s">
        <v>2</v>
      </c>
      <c r="F1" s="153">
        <v>2.1</v>
      </c>
    </row>
    <row r="2" spans="1:6" ht="14.25" customHeight="1" x14ac:dyDescent="0.4">
      <c r="A2" s="169"/>
      <c r="B2" s="217"/>
      <c r="C2" s="217"/>
    </row>
    <row r="3" spans="1:6" ht="24.6" customHeight="1" x14ac:dyDescent="0.4">
      <c r="A3" s="169"/>
      <c r="B3" s="170" t="s">
        <v>916</v>
      </c>
      <c r="C3" s="170"/>
    </row>
    <row r="4" spans="1:6" ht="24.6" customHeight="1" x14ac:dyDescent="0.4">
      <c r="A4" s="169"/>
      <c r="B4" s="177" t="s">
        <v>917</v>
      </c>
      <c r="C4" s="176"/>
    </row>
    <row r="5" spans="1:6" x14ac:dyDescent="0.4">
      <c r="B5" s="173"/>
    </row>
    <row r="6" spans="1:6" ht="40.5" customHeight="1" x14ac:dyDescent="0.4">
      <c r="B6" s="178" t="s">
        <v>967</v>
      </c>
    </row>
    <row r="7" spans="1:6" ht="24.6" customHeight="1" x14ac:dyDescent="0.4">
      <c r="A7" s="169"/>
      <c r="B7" s="175" t="s">
        <v>918</v>
      </c>
      <c r="C7" s="176"/>
    </row>
    <row r="8" spans="1:6" ht="24.6" customHeight="1" x14ac:dyDescent="0.4">
      <c r="A8" s="169"/>
      <c r="B8" s="175" t="s">
        <v>919</v>
      </c>
      <c r="C8" s="176"/>
    </row>
    <row r="9" spans="1:6" ht="24.6" customHeight="1" x14ac:dyDescent="0.4">
      <c r="A9" s="169"/>
      <c r="B9" s="175" t="s">
        <v>920</v>
      </c>
      <c r="C9" s="176"/>
    </row>
    <row r="10" spans="1:6" ht="24.6" customHeight="1" x14ac:dyDescent="0.4">
      <c r="B10" s="175" t="s">
        <v>921</v>
      </c>
      <c r="C10" s="176"/>
    </row>
    <row r="11" spans="1:6" ht="24.6" customHeight="1" x14ac:dyDescent="0.4">
      <c r="B11" s="175" t="s">
        <v>922</v>
      </c>
      <c r="C11" s="176"/>
    </row>
    <row r="12" spans="1:6" ht="24.6" customHeight="1" x14ac:dyDescent="0.4">
      <c r="B12" s="175" t="s">
        <v>923</v>
      </c>
      <c r="C12" s="176"/>
    </row>
    <row r="13" spans="1:6" ht="24.6" customHeight="1" x14ac:dyDescent="0.4">
      <c r="B13" s="175" t="s">
        <v>924</v>
      </c>
      <c r="C13" s="176"/>
    </row>
    <row r="14" spans="1:6" ht="24.6" customHeight="1" x14ac:dyDescent="0.4">
      <c r="B14" s="175" t="s">
        <v>925</v>
      </c>
      <c r="C14" s="176"/>
    </row>
    <row r="15" spans="1:6" ht="24.6" customHeight="1" x14ac:dyDescent="0.4">
      <c r="B15" s="175" t="s">
        <v>926</v>
      </c>
      <c r="C15" s="176"/>
    </row>
    <row r="16" spans="1:6" ht="24.6" customHeight="1" x14ac:dyDescent="0.4">
      <c r="B16" s="175" t="s">
        <v>927</v>
      </c>
      <c r="C16" s="176"/>
    </row>
    <row r="17" spans="2:3" ht="24.6" customHeight="1" x14ac:dyDescent="0.4">
      <c r="B17" s="175" t="s">
        <v>928</v>
      </c>
      <c r="C17" s="176"/>
    </row>
    <row r="18" spans="2:3" ht="24.6" customHeight="1" x14ac:dyDescent="0.4">
      <c r="B18" s="175" t="s">
        <v>929</v>
      </c>
      <c r="C18" s="176"/>
    </row>
    <row r="19" spans="2:3" ht="24.6" customHeight="1" x14ac:dyDescent="0.4">
      <c r="B19" s="175" t="s">
        <v>930</v>
      </c>
      <c r="C19" s="176"/>
    </row>
    <row r="20" spans="2:3" ht="24.6" customHeight="1" x14ac:dyDescent="0.4">
      <c r="B20" s="175" t="s">
        <v>931</v>
      </c>
      <c r="C20" s="176"/>
    </row>
    <row r="21" spans="2:3" ht="24.6" customHeight="1" x14ac:dyDescent="0.4">
      <c r="B21" s="175" t="s">
        <v>932</v>
      </c>
      <c r="C21" s="176"/>
    </row>
    <row r="22" spans="2:3" ht="24.6" customHeight="1" x14ac:dyDescent="0.4">
      <c r="B22" s="175" t="s">
        <v>933</v>
      </c>
      <c r="C22" s="176"/>
    </row>
    <row r="23" spans="2:3" ht="24.6" customHeight="1" x14ac:dyDescent="0.4">
      <c r="B23" s="175" t="s">
        <v>934</v>
      </c>
      <c r="C23" s="176"/>
    </row>
    <row r="24" spans="2:3" ht="24.6" customHeight="1" x14ac:dyDescent="0.4">
      <c r="B24" s="175" t="s">
        <v>935</v>
      </c>
      <c r="C24" s="176"/>
    </row>
    <row r="25" spans="2:3" ht="24.6" customHeight="1" x14ac:dyDescent="0.4">
      <c r="B25" s="175" t="s">
        <v>936</v>
      </c>
      <c r="C25" s="176"/>
    </row>
    <row r="26" spans="2:3" ht="24.6" customHeight="1" x14ac:dyDescent="0.4">
      <c r="B26" s="175" t="s">
        <v>937</v>
      </c>
      <c r="C26" s="176"/>
    </row>
    <row r="27" spans="2:3" x14ac:dyDescent="0.4">
      <c r="B27" s="175" t="s">
        <v>938</v>
      </c>
      <c r="C27" s="176"/>
    </row>
    <row r="28" spans="2:3" x14ac:dyDescent="0.4">
      <c r="B28" s="175" t="s">
        <v>939</v>
      </c>
      <c r="C28" s="176"/>
    </row>
    <row r="29" spans="2:3" x14ac:dyDescent="0.4">
      <c r="B29" s="175" t="s">
        <v>940</v>
      </c>
      <c r="C29" s="176"/>
    </row>
    <row r="30" spans="2:3" x14ac:dyDescent="0.4">
      <c r="B30" s="175" t="s">
        <v>941</v>
      </c>
      <c r="C30" s="176"/>
    </row>
    <row r="31" spans="2:3" x14ac:dyDescent="0.4">
      <c r="B31" s="175" t="s">
        <v>942</v>
      </c>
      <c r="C31" s="176"/>
    </row>
    <row r="32" spans="2:3" x14ac:dyDescent="0.4">
      <c r="B32" s="175" t="s">
        <v>943</v>
      </c>
      <c r="C32" s="176"/>
    </row>
    <row r="33" spans="2:3" x14ac:dyDescent="0.4">
      <c r="B33" s="175" t="s">
        <v>944</v>
      </c>
      <c r="C33" s="176"/>
    </row>
    <row r="34" spans="2:3" x14ac:dyDescent="0.4">
      <c r="B34" s="175" t="s">
        <v>945</v>
      </c>
      <c r="C34" s="176"/>
    </row>
    <row r="35" spans="2:3" x14ac:dyDescent="0.4">
      <c r="B35" s="175" t="s">
        <v>946</v>
      </c>
      <c r="C35" s="176"/>
    </row>
    <row r="36" spans="2:3" x14ac:dyDescent="0.4">
      <c r="B36" s="175" t="s">
        <v>947</v>
      </c>
      <c r="C36" s="176"/>
    </row>
    <row r="37" spans="2:3" x14ac:dyDescent="0.4">
      <c r="B37" s="175" t="s">
        <v>948</v>
      </c>
      <c r="C37" s="176"/>
    </row>
    <row r="38" spans="2:3" x14ac:dyDescent="0.4">
      <c r="B38" s="175" t="s">
        <v>949</v>
      </c>
      <c r="C38" s="176"/>
    </row>
    <row r="39" spans="2:3" x14ac:dyDescent="0.4">
      <c r="B39" s="175" t="s">
        <v>950</v>
      </c>
      <c r="C39" s="176"/>
    </row>
    <row r="40" spans="2:3" x14ac:dyDescent="0.4">
      <c r="B40" s="175" t="s">
        <v>951</v>
      </c>
      <c r="C40" s="176"/>
    </row>
    <row r="41" spans="2:3" x14ac:dyDescent="0.4">
      <c r="B41" s="175" t="s">
        <v>952</v>
      </c>
      <c r="C41" s="176"/>
    </row>
    <row r="42" spans="2:3" x14ac:dyDescent="0.4">
      <c r="B42" s="175" t="s">
        <v>953</v>
      </c>
      <c r="C42" s="176"/>
    </row>
    <row r="43" spans="2:3" x14ac:dyDescent="0.4">
      <c r="B43" s="175" t="s">
        <v>954</v>
      </c>
      <c r="C43" s="176"/>
    </row>
    <row r="44" spans="2:3" x14ac:dyDescent="0.4">
      <c r="B44" s="175" t="s">
        <v>955</v>
      </c>
      <c r="C44" s="176"/>
    </row>
    <row r="45" spans="2:3" x14ac:dyDescent="0.4">
      <c r="B45" s="175" t="s">
        <v>956</v>
      </c>
      <c r="C45" s="176"/>
    </row>
    <row r="46" spans="2:3" x14ac:dyDescent="0.4">
      <c r="B46" s="175" t="s">
        <v>957</v>
      </c>
      <c r="C46" s="176"/>
    </row>
    <row r="47" spans="2:3" x14ac:dyDescent="0.4">
      <c r="B47" s="175" t="s">
        <v>958</v>
      </c>
      <c r="C47" s="176"/>
    </row>
    <row r="48" spans="2:3" x14ac:dyDescent="0.4">
      <c r="B48" s="175" t="s">
        <v>959</v>
      </c>
      <c r="C48" s="176"/>
    </row>
    <row r="49" spans="2:3" x14ac:dyDescent="0.4">
      <c r="B49" s="175" t="s">
        <v>960</v>
      </c>
      <c r="C49" s="176"/>
    </row>
    <row r="50" spans="2:3" x14ac:dyDescent="0.4">
      <c r="B50" s="175" t="s">
        <v>961</v>
      </c>
      <c r="C50" s="176"/>
    </row>
    <row r="51" spans="2:3" x14ac:dyDescent="0.4">
      <c r="B51" s="175" t="s">
        <v>962</v>
      </c>
      <c r="C51" s="176"/>
    </row>
    <row r="52" spans="2:3" x14ac:dyDescent="0.4">
      <c r="B52" s="175" t="s">
        <v>963</v>
      </c>
      <c r="C52" s="176"/>
    </row>
    <row r="53" spans="2:3" x14ac:dyDescent="0.4">
      <c r="B53" s="175" t="s">
        <v>964</v>
      </c>
      <c r="C53" s="176"/>
    </row>
    <row r="54" spans="2:3" x14ac:dyDescent="0.4">
      <c r="B54" s="175" t="s">
        <v>965</v>
      </c>
      <c r="C54" s="176"/>
    </row>
    <row r="55" spans="2:3" x14ac:dyDescent="0.4">
      <c r="B55" s="175" t="s">
        <v>966</v>
      </c>
      <c r="C55" s="176"/>
    </row>
  </sheetData>
  <sheetProtection sheet="1" objects="1" scenarios="1"/>
  <mergeCells count="1">
    <mergeCell ref="B2:C2"/>
  </mergeCells>
  <phoneticPr fontId="1"/>
  <pageMargins left="0.43307086614173229" right="0.23622047244094491" top="0.74803149606299213" bottom="0.74803149606299213" header="0.31496062992125984" footer="0.31496062992125984"/>
  <pageSetup paperSize="8" scale="52" orientation="landscape" r:id="rId1"/>
  <headerFooter>
    <oddFooter>&amp;P / &amp;N ページ</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249977111117893"/>
  </sheetPr>
  <dimension ref="A1:F55"/>
  <sheetViews>
    <sheetView zoomScale="70" zoomScaleNormal="70" workbookViewId="0"/>
  </sheetViews>
  <sheetFormatPr defaultColWidth="9" defaultRowHeight="24" x14ac:dyDescent="0.4"/>
  <cols>
    <col min="1" max="1" width="1.125" style="165" customWidth="1"/>
    <col min="2" max="2" width="51.875" style="174" customWidth="1"/>
    <col min="3" max="3" width="76.625" style="167" customWidth="1"/>
    <col min="4" max="4" width="35" style="169" customWidth="1"/>
    <col min="5" max="7" width="7.125" style="169" customWidth="1"/>
    <col min="8" max="8" width="3.625" style="169" customWidth="1"/>
    <col min="9" max="9" width="23.375" style="169" customWidth="1"/>
    <col min="10" max="16384" width="9" style="169"/>
  </cols>
  <sheetData>
    <row r="1" spans="1:6" ht="37.5" x14ac:dyDescent="0.4">
      <c r="B1" s="166"/>
      <c r="D1" s="168"/>
      <c r="E1" s="152"/>
      <c r="F1" s="153"/>
    </row>
    <row r="2" spans="1:6" ht="14.25" customHeight="1" x14ac:dyDescent="0.4">
      <c r="A2" s="169"/>
      <c r="B2" s="217"/>
      <c r="C2" s="217"/>
    </row>
    <row r="3" spans="1:6" ht="24.6" customHeight="1" x14ac:dyDescent="0.4">
      <c r="A3" s="169"/>
      <c r="B3" s="170"/>
      <c r="C3" s="170"/>
    </row>
    <row r="4" spans="1:6" ht="24.6" customHeight="1" x14ac:dyDescent="0.4">
      <c r="A4" s="169"/>
      <c r="B4" s="171" t="s">
        <v>829</v>
      </c>
      <c r="C4" s="172" t="str">
        <f>'Entry Sheet for Shared'!C4&amp;""</f>
        <v/>
      </c>
    </row>
    <row r="5" spans="1:6" x14ac:dyDescent="0.4">
      <c r="B5" s="173"/>
    </row>
    <row r="6" spans="1:6" x14ac:dyDescent="0.4">
      <c r="B6" s="170"/>
    </row>
    <row r="7" spans="1:6" ht="24.6" customHeight="1" x14ac:dyDescent="0.4">
      <c r="A7" s="169"/>
      <c r="B7" s="171" t="s">
        <v>830</v>
      </c>
      <c r="C7" s="172" t="str">
        <f>'Entry Sheet for Shared'!C7&amp;""</f>
        <v/>
      </c>
    </row>
    <row r="8" spans="1:6" ht="24.6" customHeight="1" x14ac:dyDescent="0.4">
      <c r="A8" s="169"/>
      <c r="B8" s="171" t="s">
        <v>831</v>
      </c>
      <c r="C8" s="172" t="str">
        <f>'Entry Sheet for Shared'!C8&amp;""</f>
        <v/>
      </c>
    </row>
    <row r="9" spans="1:6" ht="24.6" customHeight="1" x14ac:dyDescent="0.4">
      <c r="A9" s="169"/>
      <c r="B9" s="171" t="s">
        <v>832</v>
      </c>
      <c r="C9" s="172" t="str">
        <f>'Entry Sheet for Shared'!C9&amp;""</f>
        <v/>
      </c>
    </row>
    <row r="10" spans="1:6" ht="24.6" customHeight="1" x14ac:dyDescent="0.4">
      <c r="B10" s="171" t="s">
        <v>833</v>
      </c>
      <c r="C10" s="172" t="str">
        <f>'Entry Sheet for Shared'!C10&amp;""</f>
        <v/>
      </c>
    </row>
    <row r="11" spans="1:6" ht="24.6" customHeight="1" x14ac:dyDescent="0.4">
      <c r="B11" s="171" t="s">
        <v>834</v>
      </c>
      <c r="C11" s="172" t="str">
        <f>'Entry Sheet for Shared'!C11&amp;""</f>
        <v/>
      </c>
    </row>
    <row r="12" spans="1:6" ht="24.6" customHeight="1" x14ac:dyDescent="0.4">
      <c r="B12" s="171" t="s">
        <v>835</v>
      </c>
      <c r="C12" s="172" t="str">
        <f>'Entry Sheet for Shared'!C12&amp;""</f>
        <v/>
      </c>
    </row>
    <row r="13" spans="1:6" ht="24.6" customHeight="1" x14ac:dyDescent="0.4">
      <c r="B13" s="171" t="s">
        <v>836</v>
      </c>
      <c r="C13" s="172" t="str">
        <f>'Entry Sheet for Shared'!C13&amp;""</f>
        <v/>
      </c>
    </row>
    <row r="14" spans="1:6" ht="24.6" customHeight="1" x14ac:dyDescent="0.4">
      <c r="B14" s="171" t="s">
        <v>837</v>
      </c>
      <c r="C14" s="172" t="str">
        <f>'Entry Sheet for Shared'!C14&amp;""</f>
        <v/>
      </c>
    </row>
    <row r="15" spans="1:6" ht="24.6" customHeight="1" x14ac:dyDescent="0.4">
      <c r="B15" s="171" t="s">
        <v>838</v>
      </c>
      <c r="C15" s="172" t="str">
        <f>'Entry Sheet for Shared'!C15&amp;""</f>
        <v/>
      </c>
    </row>
    <row r="16" spans="1:6" ht="24.6" customHeight="1" x14ac:dyDescent="0.4">
      <c r="B16" s="171" t="s">
        <v>839</v>
      </c>
      <c r="C16" s="172" t="str">
        <f>'Entry Sheet for Shared'!C16&amp;""</f>
        <v/>
      </c>
    </row>
    <row r="17" spans="2:3" ht="24.6" customHeight="1" x14ac:dyDescent="0.4">
      <c r="B17" s="171" t="s">
        <v>840</v>
      </c>
      <c r="C17" s="172" t="str">
        <f>'Entry Sheet for Shared'!C17&amp;""</f>
        <v/>
      </c>
    </row>
    <row r="18" spans="2:3" ht="24.6" customHeight="1" x14ac:dyDescent="0.4">
      <c r="B18" s="171" t="s">
        <v>841</v>
      </c>
      <c r="C18" s="172" t="str">
        <f>'Entry Sheet for Shared'!C18&amp;""</f>
        <v/>
      </c>
    </row>
    <row r="19" spans="2:3" ht="24.6" customHeight="1" x14ac:dyDescent="0.4">
      <c r="B19" s="171" t="s">
        <v>842</v>
      </c>
      <c r="C19" s="172" t="str">
        <f>'Entry Sheet for Shared'!C19&amp;""</f>
        <v/>
      </c>
    </row>
    <row r="20" spans="2:3" ht="24.6" customHeight="1" x14ac:dyDescent="0.4">
      <c r="B20" s="171" t="s">
        <v>843</v>
      </c>
      <c r="C20" s="172" t="str">
        <f>'Entry Sheet for Shared'!C20&amp;""</f>
        <v/>
      </c>
    </row>
    <row r="21" spans="2:3" ht="24.6" customHeight="1" x14ac:dyDescent="0.4">
      <c r="B21" s="171" t="s">
        <v>844</v>
      </c>
      <c r="C21" s="172" t="str">
        <f>'Entry Sheet for Shared'!C21&amp;""</f>
        <v/>
      </c>
    </row>
    <row r="22" spans="2:3" ht="24.6" customHeight="1" x14ac:dyDescent="0.4">
      <c r="B22" s="171" t="s">
        <v>845</v>
      </c>
      <c r="C22" s="172" t="str">
        <f>'Entry Sheet for Shared'!C22&amp;""</f>
        <v/>
      </c>
    </row>
    <row r="23" spans="2:3" ht="24.6" customHeight="1" x14ac:dyDescent="0.4">
      <c r="B23" s="171" t="s">
        <v>846</v>
      </c>
      <c r="C23" s="172" t="str">
        <f>'Entry Sheet for Shared'!C23&amp;""</f>
        <v/>
      </c>
    </row>
    <row r="24" spans="2:3" ht="24.6" customHeight="1" x14ac:dyDescent="0.4">
      <c r="B24" s="171" t="s">
        <v>847</v>
      </c>
      <c r="C24" s="172" t="str">
        <f>'Entry Sheet for Shared'!C24&amp;""</f>
        <v/>
      </c>
    </row>
    <row r="25" spans="2:3" ht="24.6" customHeight="1" x14ac:dyDescent="0.4">
      <c r="B25" s="171" t="s">
        <v>848</v>
      </c>
      <c r="C25" s="172" t="str">
        <f>'Entry Sheet for Shared'!C25&amp;""</f>
        <v/>
      </c>
    </row>
    <row r="26" spans="2:3" ht="24.6" customHeight="1" x14ac:dyDescent="0.4">
      <c r="B26" s="171" t="s">
        <v>849</v>
      </c>
      <c r="C26" s="172" t="str">
        <f>'Entry Sheet for Shared'!C26&amp;""</f>
        <v/>
      </c>
    </row>
    <row r="27" spans="2:3" x14ac:dyDescent="0.4">
      <c r="B27" s="171" t="s">
        <v>850</v>
      </c>
      <c r="C27" s="172" t="str">
        <f>'Entry Sheet for Shared'!C27&amp;""</f>
        <v/>
      </c>
    </row>
    <row r="28" spans="2:3" x14ac:dyDescent="0.4">
      <c r="B28" s="171" t="s">
        <v>851</v>
      </c>
      <c r="C28" s="172" t="str">
        <f>'Entry Sheet for Shared'!C28&amp;""</f>
        <v/>
      </c>
    </row>
    <row r="29" spans="2:3" x14ac:dyDescent="0.4">
      <c r="B29" s="171" t="s">
        <v>852</v>
      </c>
      <c r="C29" s="172" t="str">
        <f>'Entry Sheet for Shared'!C29&amp;""</f>
        <v/>
      </c>
    </row>
    <row r="30" spans="2:3" x14ac:dyDescent="0.4">
      <c r="B30" s="171" t="s">
        <v>853</v>
      </c>
      <c r="C30" s="172" t="str">
        <f>'Entry Sheet for Shared'!C30&amp;""</f>
        <v/>
      </c>
    </row>
    <row r="31" spans="2:3" x14ac:dyDescent="0.4">
      <c r="B31" s="171" t="s">
        <v>854</v>
      </c>
      <c r="C31" s="172" t="str">
        <f>'Entry Sheet for Shared'!C31&amp;""</f>
        <v/>
      </c>
    </row>
    <row r="32" spans="2:3" x14ac:dyDescent="0.4">
      <c r="B32" s="171" t="s">
        <v>855</v>
      </c>
      <c r="C32" s="172" t="str">
        <f>'Entry Sheet for Shared'!C32&amp;""</f>
        <v/>
      </c>
    </row>
    <row r="33" spans="2:3" x14ac:dyDescent="0.4">
      <c r="B33" s="171" t="s">
        <v>856</v>
      </c>
      <c r="C33" s="172" t="str">
        <f>'Entry Sheet for Shared'!C33&amp;""</f>
        <v/>
      </c>
    </row>
    <row r="34" spans="2:3" x14ac:dyDescent="0.4">
      <c r="B34" s="171" t="s">
        <v>857</v>
      </c>
      <c r="C34" s="172" t="str">
        <f>'Entry Sheet for Shared'!C34&amp;""</f>
        <v/>
      </c>
    </row>
    <row r="35" spans="2:3" x14ac:dyDescent="0.4">
      <c r="B35" s="171" t="s">
        <v>858</v>
      </c>
      <c r="C35" s="172" t="str">
        <f>'Entry Sheet for Shared'!C35&amp;""</f>
        <v/>
      </c>
    </row>
    <row r="36" spans="2:3" x14ac:dyDescent="0.4">
      <c r="B36" s="171" t="s">
        <v>859</v>
      </c>
      <c r="C36" s="172" t="str">
        <f>'Entry Sheet for Shared'!C36&amp;""</f>
        <v/>
      </c>
    </row>
    <row r="37" spans="2:3" x14ac:dyDescent="0.4">
      <c r="B37" s="171" t="s">
        <v>860</v>
      </c>
      <c r="C37" s="172" t="str">
        <f>'Entry Sheet for Shared'!C37&amp;""</f>
        <v/>
      </c>
    </row>
    <row r="38" spans="2:3" x14ac:dyDescent="0.4">
      <c r="B38" s="171" t="s">
        <v>861</v>
      </c>
      <c r="C38" s="172" t="str">
        <f>'Entry Sheet for Shared'!C38&amp;""</f>
        <v/>
      </c>
    </row>
    <row r="39" spans="2:3" x14ac:dyDescent="0.4">
      <c r="B39" s="171" t="s">
        <v>862</v>
      </c>
      <c r="C39" s="172" t="str">
        <f>'Entry Sheet for Shared'!C39&amp;""</f>
        <v/>
      </c>
    </row>
    <row r="40" spans="2:3" x14ac:dyDescent="0.4">
      <c r="B40" s="171" t="s">
        <v>863</v>
      </c>
      <c r="C40" s="172" t="str">
        <f>'Entry Sheet for Shared'!C40&amp;""</f>
        <v/>
      </c>
    </row>
    <row r="41" spans="2:3" x14ac:dyDescent="0.4">
      <c r="B41" s="171" t="s">
        <v>864</v>
      </c>
      <c r="C41" s="172" t="str">
        <f>'Entry Sheet for Shared'!C41&amp;""</f>
        <v/>
      </c>
    </row>
    <row r="42" spans="2:3" x14ac:dyDescent="0.4">
      <c r="B42" s="171" t="s">
        <v>865</v>
      </c>
      <c r="C42" s="172" t="str">
        <f>'Entry Sheet for Shared'!C42&amp;""</f>
        <v/>
      </c>
    </row>
    <row r="43" spans="2:3" x14ac:dyDescent="0.4">
      <c r="B43" s="171" t="s">
        <v>866</v>
      </c>
      <c r="C43" s="172" t="str">
        <f>'Entry Sheet for Shared'!C43&amp;""</f>
        <v/>
      </c>
    </row>
    <row r="44" spans="2:3" x14ac:dyDescent="0.4">
      <c r="B44" s="171" t="s">
        <v>867</v>
      </c>
      <c r="C44" s="172" t="str">
        <f>'Entry Sheet for Shared'!C44&amp;""</f>
        <v/>
      </c>
    </row>
    <row r="45" spans="2:3" x14ac:dyDescent="0.4">
      <c r="B45" s="171" t="s">
        <v>868</v>
      </c>
      <c r="C45" s="172" t="str">
        <f>'Entry Sheet for Shared'!C45&amp;""</f>
        <v/>
      </c>
    </row>
    <row r="46" spans="2:3" x14ac:dyDescent="0.4">
      <c r="B46" s="171" t="s">
        <v>869</v>
      </c>
      <c r="C46" s="172" t="str">
        <f>'Entry Sheet for Shared'!C46&amp;""</f>
        <v/>
      </c>
    </row>
    <row r="47" spans="2:3" x14ac:dyDescent="0.4">
      <c r="B47" s="171" t="s">
        <v>870</v>
      </c>
      <c r="C47" s="172" t="str">
        <f>'Entry Sheet for Shared'!C47&amp;""</f>
        <v/>
      </c>
    </row>
    <row r="48" spans="2:3" x14ac:dyDescent="0.4">
      <c r="B48" s="171" t="s">
        <v>871</v>
      </c>
      <c r="C48" s="172" t="str">
        <f>'Entry Sheet for Shared'!C48&amp;""</f>
        <v/>
      </c>
    </row>
    <row r="49" spans="2:3" x14ac:dyDescent="0.4">
      <c r="B49" s="171" t="s">
        <v>872</v>
      </c>
      <c r="C49" s="172" t="str">
        <f>'Entry Sheet for Shared'!C49&amp;""</f>
        <v/>
      </c>
    </row>
    <row r="50" spans="2:3" x14ac:dyDescent="0.4">
      <c r="B50" s="171" t="s">
        <v>873</v>
      </c>
      <c r="C50" s="172" t="str">
        <f>'Entry Sheet for Shared'!C50&amp;""</f>
        <v/>
      </c>
    </row>
    <row r="51" spans="2:3" x14ac:dyDescent="0.4">
      <c r="B51" s="171" t="s">
        <v>874</v>
      </c>
      <c r="C51" s="172" t="str">
        <f>'Entry Sheet for Shared'!C51&amp;""</f>
        <v/>
      </c>
    </row>
    <row r="52" spans="2:3" x14ac:dyDescent="0.4">
      <c r="B52" s="171" t="s">
        <v>875</v>
      </c>
      <c r="C52" s="172" t="str">
        <f>'Entry Sheet for Shared'!C52&amp;""</f>
        <v/>
      </c>
    </row>
    <row r="53" spans="2:3" x14ac:dyDescent="0.4">
      <c r="B53" s="171" t="s">
        <v>876</v>
      </c>
      <c r="C53" s="172" t="str">
        <f>'Entry Sheet for Shared'!C53&amp;""</f>
        <v/>
      </c>
    </row>
    <row r="54" spans="2:3" x14ac:dyDescent="0.4">
      <c r="B54" s="171" t="s">
        <v>877</v>
      </c>
      <c r="C54" s="172" t="str">
        <f>'Entry Sheet for Shared'!C54&amp;""</f>
        <v/>
      </c>
    </row>
    <row r="55" spans="2:3" x14ac:dyDescent="0.4">
      <c r="B55" s="171" t="s">
        <v>878</v>
      </c>
      <c r="C55" s="172" t="str">
        <f>'Entry Sheet for Shared'!C55&amp;""</f>
        <v/>
      </c>
    </row>
  </sheetData>
  <mergeCells count="1">
    <mergeCell ref="B2:C2"/>
  </mergeCells>
  <phoneticPr fontId="1"/>
  <pageMargins left="0.7" right="0.7" top="0.75" bottom="0.75" header="0.3" footer="0.3"/>
  <pageSetup paperSize="9"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B1:BK72"/>
  <sheetViews>
    <sheetView zoomScaleNormal="100" workbookViewId="0"/>
  </sheetViews>
  <sheetFormatPr defaultColWidth="2.625" defaultRowHeight="13.5" x14ac:dyDescent="0.15"/>
  <cols>
    <col min="1" max="1" width="1.5" style="1" customWidth="1"/>
    <col min="2" max="70" width="1.625" style="1" customWidth="1"/>
    <col min="71" max="76" width="2.625" style="1"/>
    <col min="77" max="77" width="3.125" style="1" bestFit="1" customWidth="1"/>
    <col min="78" max="246" width="2.625" style="1"/>
    <col min="247" max="247" width="0.625" style="1" customWidth="1"/>
    <col min="248" max="317" width="1.625" style="1" customWidth="1"/>
    <col min="318" max="502" width="2.625" style="1"/>
    <col min="503" max="503" width="0.625" style="1" customWidth="1"/>
    <col min="504" max="573" width="1.625" style="1" customWidth="1"/>
    <col min="574" max="758" width="2.625" style="1"/>
    <col min="759" max="759" width="0.625" style="1" customWidth="1"/>
    <col min="760" max="829" width="1.625" style="1" customWidth="1"/>
    <col min="830" max="1014" width="2.625" style="1"/>
    <col min="1015" max="1015" width="0.625" style="1" customWidth="1"/>
    <col min="1016" max="1085" width="1.625" style="1" customWidth="1"/>
    <col min="1086" max="1270" width="2.625" style="1"/>
    <col min="1271" max="1271" width="0.625" style="1" customWidth="1"/>
    <col min="1272" max="1341" width="1.625" style="1" customWidth="1"/>
    <col min="1342" max="1526" width="2.625" style="1"/>
    <col min="1527" max="1527" width="0.625" style="1" customWidth="1"/>
    <col min="1528" max="1597" width="1.625" style="1" customWidth="1"/>
    <col min="1598" max="1782" width="2.625" style="1"/>
    <col min="1783" max="1783" width="0.625" style="1" customWidth="1"/>
    <col min="1784" max="1853" width="1.625" style="1" customWidth="1"/>
    <col min="1854" max="2038" width="2.625" style="1"/>
    <col min="2039" max="2039" width="0.625" style="1" customWidth="1"/>
    <col min="2040" max="2109" width="1.625" style="1" customWidth="1"/>
    <col min="2110" max="2294" width="2.625" style="1"/>
    <col min="2295" max="2295" width="0.625" style="1" customWidth="1"/>
    <col min="2296" max="2365" width="1.625" style="1" customWidth="1"/>
    <col min="2366" max="2550" width="2.625" style="1"/>
    <col min="2551" max="2551" width="0.625" style="1" customWidth="1"/>
    <col min="2552" max="2621" width="1.625" style="1" customWidth="1"/>
    <col min="2622" max="2806" width="2.625" style="1"/>
    <col min="2807" max="2807" width="0.625" style="1" customWidth="1"/>
    <col min="2808" max="2877" width="1.625" style="1" customWidth="1"/>
    <col min="2878" max="3062" width="2.625" style="1"/>
    <col min="3063" max="3063" width="0.625" style="1" customWidth="1"/>
    <col min="3064" max="3133" width="1.625" style="1" customWidth="1"/>
    <col min="3134" max="3318" width="2.625" style="1"/>
    <col min="3319" max="3319" width="0.625" style="1" customWidth="1"/>
    <col min="3320" max="3389" width="1.625" style="1" customWidth="1"/>
    <col min="3390" max="3574" width="2.625" style="1"/>
    <col min="3575" max="3575" width="0.625" style="1" customWidth="1"/>
    <col min="3576" max="3645" width="1.625" style="1" customWidth="1"/>
    <col min="3646" max="3830" width="2.625" style="1"/>
    <col min="3831" max="3831" width="0.625" style="1" customWidth="1"/>
    <col min="3832" max="3901" width="1.625" style="1" customWidth="1"/>
    <col min="3902" max="4086" width="2.625" style="1"/>
    <col min="4087" max="4087" width="0.625" style="1" customWidth="1"/>
    <col min="4088" max="4157" width="1.625" style="1" customWidth="1"/>
    <col min="4158" max="4342" width="2.625" style="1"/>
    <col min="4343" max="4343" width="0.625" style="1" customWidth="1"/>
    <col min="4344" max="4413" width="1.625" style="1" customWidth="1"/>
    <col min="4414" max="4598" width="2.625" style="1"/>
    <col min="4599" max="4599" width="0.625" style="1" customWidth="1"/>
    <col min="4600" max="4669" width="1.625" style="1" customWidth="1"/>
    <col min="4670" max="4854" width="2.625" style="1"/>
    <col min="4855" max="4855" width="0.625" style="1" customWidth="1"/>
    <col min="4856" max="4925" width="1.625" style="1" customWidth="1"/>
    <col min="4926" max="5110" width="2.625" style="1"/>
    <col min="5111" max="5111" width="0.625" style="1" customWidth="1"/>
    <col min="5112" max="5181" width="1.625" style="1" customWidth="1"/>
    <col min="5182" max="5366" width="2.625" style="1"/>
    <col min="5367" max="5367" width="0.625" style="1" customWidth="1"/>
    <col min="5368" max="5437" width="1.625" style="1" customWidth="1"/>
    <col min="5438" max="5622" width="2.625" style="1"/>
    <col min="5623" max="5623" width="0.625" style="1" customWidth="1"/>
    <col min="5624" max="5693" width="1.625" style="1" customWidth="1"/>
    <col min="5694" max="5878" width="2.625" style="1"/>
    <col min="5879" max="5879" width="0.625" style="1" customWidth="1"/>
    <col min="5880" max="5949" width="1.625" style="1" customWidth="1"/>
    <col min="5950" max="6134" width="2.625" style="1"/>
    <col min="6135" max="6135" width="0.625" style="1" customWidth="1"/>
    <col min="6136" max="6205" width="1.625" style="1" customWidth="1"/>
    <col min="6206" max="6390" width="2.625" style="1"/>
    <col min="6391" max="6391" width="0.625" style="1" customWidth="1"/>
    <col min="6392" max="6461" width="1.625" style="1" customWidth="1"/>
    <col min="6462" max="6646" width="2.625" style="1"/>
    <col min="6647" max="6647" width="0.625" style="1" customWidth="1"/>
    <col min="6648" max="6717" width="1.625" style="1" customWidth="1"/>
    <col min="6718" max="6902" width="2.625" style="1"/>
    <col min="6903" max="6903" width="0.625" style="1" customWidth="1"/>
    <col min="6904" max="6973" width="1.625" style="1" customWidth="1"/>
    <col min="6974" max="7158" width="2.625" style="1"/>
    <col min="7159" max="7159" width="0.625" style="1" customWidth="1"/>
    <col min="7160" max="7229" width="1.625" style="1" customWidth="1"/>
    <col min="7230" max="7414" width="2.625" style="1"/>
    <col min="7415" max="7415" width="0.625" style="1" customWidth="1"/>
    <col min="7416" max="7485" width="1.625" style="1" customWidth="1"/>
    <col min="7486" max="7670" width="2.625" style="1"/>
    <col min="7671" max="7671" width="0.625" style="1" customWidth="1"/>
    <col min="7672" max="7741" width="1.625" style="1" customWidth="1"/>
    <col min="7742" max="7926" width="2.625" style="1"/>
    <col min="7927" max="7927" width="0.625" style="1" customWidth="1"/>
    <col min="7928" max="7997" width="1.625" style="1" customWidth="1"/>
    <col min="7998" max="8182" width="2.625" style="1"/>
    <col min="8183" max="8183" width="0.625" style="1" customWidth="1"/>
    <col min="8184" max="8253" width="1.625" style="1" customWidth="1"/>
    <col min="8254" max="8438" width="2.625" style="1"/>
    <col min="8439" max="8439" width="0.625" style="1" customWidth="1"/>
    <col min="8440" max="8509" width="1.625" style="1" customWidth="1"/>
    <col min="8510" max="8694" width="2.625" style="1"/>
    <col min="8695" max="8695" width="0.625" style="1" customWidth="1"/>
    <col min="8696" max="8765" width="1.625" style="1" customWidth="1"/>
    <col min="8766" max="8950" width="2.625" style="1"/>
    <col min="8951" max="8951" width="0.625" style="1" customWidth="1"/>
    <col min="8952" max="9021" width="1.625" style="1" customWidth="1"/>
    <col min="9022" max="9206" width="2.625" style="1"/>
    <col min="9207" max="9207" width="0.625" style="1" customWidth="1"/>
    <col min="9208" max="9277" width="1.625" style="1" customWidth="1"/>
    <col min="9278" max="9462" width="2.625" style="1"/>
    <col min="9463" max="9463" width="0.625" style="1" customWidth="1"/>
    <col min="9464" max="9533" width="1.625" style="1" customWidth="1"/>
    <col min="9534" max="9718" width="2.625" style="1"/>
    <col min="9719" max="9719" width="0.625" style="1" customWidth="1"/>
    <col min="9720" max="9789" width="1.625" style="1" customWidth="1"/>
    <col min="9790" max="9974" width="2.625" style="1"/>
    <col min="9975" max="9975" width="0.625" style="1" customWidth="1"/>
    <col min="9976" max="10045" width="1.625" style="1" customWidth="1"/>
    <col min="10046" max="10230" width="2.625" style="1"/>
    <col min="10231" max="10231" width="0.625" style="1" customWidth="1"/>
    <col min="10232" max="10301" width="1.625" style="1" customWidth="1"/>
    <col min="10302" max="10486" width="2.625" style="1"/>
    <col min="10487" max="10487" width="0.625" style="1" customWidth="1"/>
    <col min="10488" max="10557" width="1.625" style="1" customWidth="1"/>
    <col min="10558" max="10742" width="2.625" style="1"/>
    <col min="10743" max="10743" width="0.625" style="1" customWidth="1"/>
    <col min="10744" max="10813" width="1.625" style="1" customWidth="1"/>
    <col min="10814" max="10998" width="2.625" style="1"/>
    <col min="10999" max="10999" width="0.625" style="1" customWidth="1"/>
    <col min="11000" max="11069" width="1.625" style="1" customWidth="1"/>
    <col min="11070" max="11254" width="2.625" style="1"/>
    <col min="11255" max="11255" width="0.625" style="1" customWidth="1"/>
    <col min="11256" max="11325" width="1.625" style="1" customWidth="1"/>
    <col min="11326" max="11510" width="2.625" style="1"/>
    <col min="11511" max="11511" width="0.625" style="1" customWidth="1"/>
    <col min="11512" max="11581" width="1.625" style="1" customWidth="1"/>
    <col min="11582" max="11766" width="2.625" style="1"/>
    <col min="11767" max="11767" width="0.625" style="1" customWidth="1"/>
    <col min="11768" max="11837" width="1.625" style="1" customWidth="1"/>
    <col min="11838" max="12022" width="2.625" style="1"/>
    <col min="12023" max="12023" width="0.625" style="1" customWidth="1"/>
    <col min="12024" max="12093" width="1.625" style="1" customWidth="1"/>
    <col min="12094" max="12278" width="2.625" style="1"/>
    <col min="12279" max="12279" width="0.625" style="1" customWidth="1"/>
    <col min="12280" max="12349" width="1.625" style="1" customWidth="1"/>
    <col min="12350" max="12534" width="2.625" style="1"/>
    <col min="12535" max="12535" width="0.625" style="1" customWidth="1"/>
    <col min="12536" max="12605" width="1.625" style="1" customWidth="1"/>
    <col min="12606" max="12790" width="2.625" style="1"/>
    <col min="12791" max="12791" width="0.625" style="1" customWidth="1"/>
    <col min="12792" max="12861" width="1.625" style="1" customWidth="1"/>
    <col min="12862" max="13046" width="2.625" style="1"/>
    <col min="13047" max="13047" width="0.625" style="1" customWidth="1"/>
    <col min="13048" max="13117" width="1.625" style="1" customWidth="1"/>
    <col min="13118" max="13302" width="2.625" style="1"/>
    <col min="13303" max="13303" width="0.625" style="1" customWidth="1"/>
    <col min="13304" max="13373" width="1.625" style="1" customWidth="1"/>
    <col min="13374" max="13558" width="2.625" style="1"/>
    <col min="13559" max="13559" width="0.625" style="1" customWidth="1"/>
    <col min="13560" max="13629" width="1.625" style="1" customWidth="1"/>
    <col min="13630" max="13814" width="2.625" style="1"/>
    <col min="13815" max="13815" width="0.625" style="1" customWidth="1"/>
    <col min="13816" max="13885" width="1.625" style="1" customWidth="1"/>
    <col min="13886" max="14070" width="2.625" style="1"/>
    <col min="14071" max="14071" width="0.625" style="1" customWidth="1"/>
    <col min="14072" max="14141" width="1.625" style="1" customWidth="1"/>
    <col min="14142" max="14326" width="2.625" style="1"/>
    <col min="14327" max="14327" width="0.625" style="1" customWidth="1"/>
    <col min="14328" max="14397" width="1.625" style="1" customWidth="1"/>
    <col min="14398" max="14582" width="2.625" style="1"/>
    <col min="14583" max="14583" width="0.625" style="1" customWidth="1"/>
    <col min="14584" max="14653" width="1.625" style="1" customWidth="1"/>
    <col min="14654" max="14838" width="2.625" style="1"/>
    <col min="14839" max="14839" width="0.625" style="1" customWidth="1"/>
    <col min="14840" max="14909" width="1.625" style="1" customWidth="1"/>
    <col min="14910" max="15094" width="2.625" style="1"/>
    <col min="15095" max="15095" width="0.625" style="1" customWidth="1"/>
    <col min="15096" max="15165" width="1.625" style="1" customWidth="1"/>
    <col min="15166" max="15350" width="2.625" style="1"/>
    <col min="15351" max="15351" width="0.625" style="1" customWidth="1"/>
    <col min="15352" max="15421" width="1.625" style="1" customWidth="1"/>
    <col min="15422" max="15606" width="2.625" style="1"/>
    <col min="15607" max="15607" width="0.625" style="1" customWidth="1"/>
    <col min="15608" max="15677" width="1.625" style="1" customWidth="1"/>
    <col min="15678" max="15862" width="2.625" style="1"/>
    <col min="15863" max="15863" width="0.625" style="1" customWidth="1"/>
    <col min="15864" max="15933" width="1.625" style="1" customWidth="1"/>
    <col min="15934" max="16118" width="2.625" style="1"/>
    <col min="16119" max="16119" width="0.625" style="1" customWidth="1"/>
    <col min="16120" max="16189" width="1.625" style="1" customWidth="1"/>
    <col min="16190" max="16384" width="2.625" style="1"/>
  </cols>
  <sheetData>
    <row r="1" spans="2:63" ht="30" customHeight="1" thickBot="1" x14ac:dyDescent="0.25">
      <c r="B1" s="218" t="s">
        <v>660</v>
      </c>
      <c r="C1" s="219"/>
      <c r="D1" s="219"/>
      <c r="E1" s="219"/>
      <c r="F1" s="219"/>
      <c r="G1" s="219"/>
      <c r="H1" s="219"/>
      <c r="I1" s="219"/>
      <c r="J1" s="219"/>
      <c r="K1" s="219"/>
      <c r="L1" s="219"/>
      <c r="M1" s="219"/>
      <c r="N1" s="219"/>
      <c r="O1" s="219"/>
      <c r="P1" s="219"/>
      <c r="Q1" s="219"/>
      <c r="R1" s="219"/>
      <c r="S1" s="219"/>
      <c r="T1" s="219"/>
      <c r="U1" s="219"/>
      <c r="V1" s="219"/>
      <c r="W1" s="219"/>
      <c r="X1" s="219"/>
      <c r="Y1" s="219"/>
      <c r="Z1" s="219"/>
      <c r="AA1" s="90"/>
      <c r="AB1" s="220" t="str">
        <f>"Company Name : " &amp; 'Security Checklist (Level Up)'!D3</f>
        <v>Company Name : ●● Co., Ltd.</v>
      </c>
      <c r="AC1" s="221"/>
      <c r="AD1" s="221"/>
      <c r="AE1" s="221"/>
      <c r="AF1" s="221"/>
      <c r="AG1" s="221"/>
      <c r="AH1" s="221"/>
      <c r="AI1" s="221"/>
      <c r="AJ1" s="221"/>
      <c r="AK1" s="221"/>
      <c r="AL1" s="221"/>
      <c r="AM1" s="221"/>
      <c r="AN1" s="221"/>
      <c r="AO1" s="221"/>
      <c r="AP1" s="221"/>
      <c r="AQ1" s="221"/>
      <c r="AR1" s="221"/>
      <c r="AS1" s="221"/>
      <c r="AT1" s="221"/>
      <c r="AU1" s="221"/>
      <c r="AV1" s="221"/>
      <c r="AW1" s="221"/>
      <c r="AX1" s="221"/>
      <c r="AY1" s="221"/>
      <c r="AZ1" s="221"/>
      <c r="BA1" s="221"/>
      <c r="BB1" s="221"/>
      <c r="BC1" s="221"/>
      <c r="BD1" s="221"/>
      <c r="BE1" s="221"/>
      <c r="BF1" s="221"/>
      <c r="BG1" s="221"/>
      <c r="BH1" s="221"/>
      <c r="BI1" s="221"/>
      <c r="BJ1" s="221"/>
      <c r="BK1" s="221"/>
    </row>
    <row r="2" spans="2:63" ht="6" customHeight="1" thickTop="1" thickBot="1" x14ac:dyDescent="0.2"/>
    <row r="3" spans="2:63" ht="14.25" customHeight="1" x14ac:dyDescent="0.2">
      <c r="B3" s="222" t="s">
        <v>661</v>
      </c>
      <c r="C3" s="223"/>
      <c r="D3" s="223"/>
      <c r="E3" s="223"/>
      <c r="F3" s="223"/>
      <c r="G3" s="223"/>
      <c r="H3" s="223"/>
      <c r="I3" s="223"/>
      <c r="J3" s="223"/>
      <c r="K3" s="223"/>
      <c r="L3" s="224"/>
      <c r="M3" s="231">
        <f>temp!Z29</f>
        <v>0</v>
      </c>
      <c r="N3" s="232"/>
      <c r="O3" s="232"/>
      <c r="P3" s="232"/>
      <c r="Q3" s="232"/>
      <c r="R3" s="232"/>
      <c r="S3" s="232"/>
      <c r="T3" s="232"/>
      <c r="U3" s="232"/>
      <c r="V3" s="232"/>
      <c r="W3" s="232"/>
      <c r="X3" s="232"/>
      <c r="Y3" s="233"/>
      <c r="Z3" s="81"/>
      <c r="AA3" s="81"/>
      <c r="AB3" s="240" t="s">
        <v>662</v>
      </c>
      <c r="AC3" s="241"/>
      <c r="AD3" s="241"/>
      <c r="AE3" s="241"/>
      <c r="AF3" s="242"/>
      <c r="AG3" s="249">
        <f>temp!Z29</f>
        <v>0</v>
      </c>
      <c r="AH3" s="250"/>
      <c r="AI3" s="250"/>
      <c r="AJ3" s="250"/>
      <c r="AK3" s="250"/>
      <c r="AL3" s="250"/>
      <c r="AM3" s="251"/>
      <c r="AN3" s="258" t="s">
        <v>663</v>
      </c>
      <c r="AO3" s="259"/>
      <c r="AP3" s="259"/>
      <c r="AQ3" s="259"/>
      <c r="AR3" s="260"/>
      <c r="AS3" s="267"/>
      <c r="AT3" s="268"/>
      <c r="AU3" s="268"/>
      <c r="AV3" s="268"/>
      <c r="AW3" s="268"/>
      <c r="AX3" s="268"/>
      <c r="AY3" s="269"/>
      <c r="AZ3" s="258" t="s">
        <v>664</v>
      </c>
      <c r="BA3" s="259"/>
      <c r="BB3" s="259"/>
      <c r="BC3" s="259"/>
      <c r="BD3" s="260"/>
      <c r="BE3" s="267"/>
      <c r="BF3" s="268"/>
      <c r="BG3" s="268"/>
      <c r="BH3" s="268"/>
      <c r="BI3" s="268"/>
      <c r="BJ3" s="268"/>
      <c r="BK3" s="269"/>
    </row>
    <row r="4" spans="2:63" ht="14.25" customHeight="1" x14ac:dyDescent="0.2">
      <c r="B4" s="225"/>
      <c r="C4" s="226"/>
      <c r="D4" s="226"/>
      <c r="E4" s="226"/>
      <c r="F4" s="226"/>
      <c r="G4" s="226"/>
      <c r="H4" s="226"/>
      <c r="I4" s="226"/>
      <c r="J4" s="226"/>
      <c r="K4" s="226"/>
      <c r="L4" s="227"/>
      <c r="M4" s="234"/>
      <c r="N4" s="235"/>
      <c r="O4" s="235"/>
      <c r="P4" s="235"/>
      <c r="Q4" s="235"/>
      <c r="R4" s="235"/>
      <c r="S4" s="235"/>
      <c r="T4" s="235"/>
      <c r="U4" s="235"/>
      <c r="V4" s="235"/>
      <c r="W4" s="235"/>
      <c r="X4" s="235"/>
      <c r="Y4" s="236"/>
      <c r="Z4" s="81"/>
      <c r="AA4" s="81"/>
      <c r="AB4" s="243"/>
      <c r="AC4" s="244"/>
      <c r="AD4" s="244"/>
      <c r="AE4" s="244"/>
      <c r="AF4" s="245"/>
      <c r="AG4" s="252"/>
      <c r="AH4" s="253"/>
      <c r="AI4" s="253"/>
      <c r="AJ4" s="253"/>
      <c r="AK4" s="253"/>
      <c r="AL4" s="253"/>
      <c r="AM4" s="254"/>
      <c r="AN4" s="261"/>
      <c r="AO4" s="262"/>
      <c r="AP4" s="262"/>
      <c r="AQ4" s="262"/>
      <c r="AR4" s="263"/>
      <c r="AS4" s="270"/>
      <c r="AT4" s="271"/>
      <c r="AU4" s="271"/>
      <c r="AV4" s="271"/>
      <c r="AW4" s="271"/>
      <c r="AX4" s="271"/>
      <c r="AY4" s="272"/>
      <c r="AZ4" s="261"/>
      <c r="BA4" s="262"/>
      <c r="BB4" s="262"/>
      <c r="BC4" s="262"/>
      <c r="BD4" s="263"/>
      <c r="BE4" s="270"/>
      <c r="BF4" s="271"/>
      <c r="BG4" s="271"/>
      <c r="BH4" s="271"/>
      <c r="BI4" s="271"/>
      <c r="BJ4" s="271"/>
      <c r="BK4" s="272"/>
    </row>
    <row r="5" spans="2:63" ht="14.25" customHeight="1" thickBot="1" x14ac:dyDescent="0.25">
      <c r="B5" s="228"/>
      <c r="C5" s="229"/>
      <c r="D5" s="229"/>
      <c r="E5" s="229"/>
      <c r="F5" s="229"/>
      <c r="G5" s="229"/>
      <c r="H5" s="229"/>
      <c r="I5" s="229"/>
      <c r="J5" s="229"/>
      <c r="K5" s="229"/>
      <c r="L5" s="230"/>
      <c r="M5" s="237"/>
      <c r="N5" s="238"/>
      <c r="O5" s="238"/>
      <c r="P5" s="238"/>
      <c r="Q5" s="238"/>
      <c r="R5" s="238"/>
      <c r="S5" s="238"/>
      <c r="T5" s="238"/>
      <c r="U5" s="238"/>
      <c r="V5" s="238"/>
      <c r="W5" s="238"/>
      <c r="X5" s="238"/>
      <c r="Y5" s="239"/>
      <c r="Z5" s="81"/>
      <c r="AA5" s="81"/>
      <c r="AB5" s="246"/>
      <c r="AC5" s="247"/>
      <c r="AD5" s="247"/>
      <c r="AE5" s="247"/>
      <c r="AF5" s="248"/>
      <c r="AG5" s="255"/>
      <c r="AH5" s="256"/>
      <c r="AI5" s="256"/>
      <c r="AJ5" s="256"/>
      <c r="AK5" s="256"/>
      <c r="AL5" s="256"/>
      <c r="AM5" s="257"/>
      <c r="AN5" s="264"/>
      <c r="AO5" s="265"/>
      <c r="AP5" s="265"/>
      <c r="AQ5" s="265"/>
      <c r="AR5" s="266"/>
      <c r="AS5" s="273"/>
      <c r="AT5" s="274"/>
      <c r="AU5" s="274"/>
      <c r="AV5" s="274"/>
      <c r="AW5" s="274"/>
      <c r="AX5" s="274"/>
      <c r="AY5" s="275"/>
      <c r="AZ5" s="264"/>
      <c r="BA5" s="265"/>
      <c r="BB5" s="265"/>
      <c r="BC5" s="265"/>
      <c r="BD5" s="266"/>
      <c r="BE5" s="273"/>
      <c r="BF5" s="274"/>
      <c r="BG5" s="274"/>
      <c r="BH5" s="274"/>
      <c r="BI5" s="274"/>
      <c r="BJ5" s="274"/>
      <c r="BK5" s="275"/>
    </row>
    <row r="6" spans="2:63" ht="6.75" customHeight="1" thickBot="1" x14ac:dyDescent="0.35">
      <c r="B6" s="2"/>
      <c r="C6" s="2"/>
      <c r="D6" s="2"/>
      <c r="E6" s="2"/>
      <c r="F6" s="2"/>
      <c r="G6" s="2"/>
      <c r="H6" s="2"/>
      <c r="I6" s="2"/>
      <c r="J6" s="2"/>
      <c r="K6" s="3"/>
      <c r="L6" s="3"/>
      <c r="M6" s="3"/>
      <c r="N6" s="3"/>
      <c r="O6" s="3"/>
      <c r="P6" s="3"/>
      <c r="Q6" s="3"/>
      <c r="S6" s="4"/>
      <c r="T6" s="4"/>
      <c r="U6" s="4"/>
      <c r="V6" s="4"/>
      <c r="W6" s="4"/>
      <c r="X6" s="4"/>
      <c r="Y6" s="4"/>
      <c r="Z6" s="4"/>
      <c r="AA6" s="4"/>
      <c r="AB6" s="5"/>
      <c r="AC6" s="5"/>
      <c r="AD6" s="5"/>
      <c r="AE6" s="5"/>
      <c r="AF6" s="5"/>
      <c r="AG6" s="5"/>
      <c r="AH6" s="4"/>
      <c r="AI6" s="4"/>
      <c r="AJ6" s="4"/>
      <c r="AK6" s="4"/>
      <c r="AL6" s="4"/>
      <c r="AM6" s="4"/>
      <c r="AN6" s="4"/>
      <c r="AO6" s="4"/>
      <c r="AP6" s="4"/>
      <c r="AQ6" s="5"/>
      <c r="AR6" s="5"/>
      <c r="AS6" s="5"/>
      <c r="AT6" s="5"/>
      <c r="AU6" s="5"/>
      <c r="AV6" s="5"/>
      <c r="BC6" s="6"/>
      <c r="BD6" s="6"/>
      <c r="BE6" s="6"/>
      <c r="BF6" s="6"/>
      <c r="BG6" s="6"/>
      <c r="BH6" s="6"/>
      <c r="BI6" s="6"/>
      <c r="BJ6" s="6"/>
      <c r="BK6" s="6"/>
    </row>
    <row r="7" spans="2:63" ht="15.75" customHeight="1" thickBot="1" x14ac:dyDescent="0.2">
      <c r="AZ7" s="276" t="s">
        <v>662</v>
      </c>
      <c r="BA7" s="277"/>
      <c r="BB7" s="277"/>
      <c r="BC7" s="277"/>
      <c r="BD7" s="278" t="s">
        <v>663</v>
      </c>
      <c r="BE7" s="278"/>
      <c r="BF7" s="278"/>
      <c r="BG7" s="278"/>
      <c r="BH7" s="278" t="s">
        <v>664</v>
      </c>
      <c r="BI7" s="278"/>
      <c r="BJ7" s="278"/>
      <c r="BK7" s="279"/>
    </row>
    <row r="8" spans="2:63" ht="15.95" customHeight="1" x14ac:dyDescent="0.15">
      <c r="B8" s="280" t="s">
        <v>665</v>
      </c>
      <c r="C8" s="281"/>
      <c r="D8" s="281"/>
      <c r="E8" s="281"/>
      <c r="F8" s="281"/>
      <c r="G8" s="281"/>
      <c r="H8" s="281"/>
      <c r="I8" s="281"/>
      <c r="J8" s="281"/>
      <c r="K8" s="281"/>
      <c r="L8" s="281"/>
      <c r="M8" s="281"/>
      <c r="N8" s="281"/>
      <c r="O8" s="281"/>
      <c r="P8" s="281"/>
      <c r="Q8" s="281"/>
      <c r="R8" s="281"/>
      <c r="S8" s="281"/>
      <c r="T8" s="281"/>
      <c r="U8" s="281"/>
      <c r="V8" s="281"/>
      <c r="W8" s="281"/>
      <c r="X8" s="281"/>
      <c r="Y8" s="281"/>
      <c r="Z8" s="281"/>
      <c r="AA8" s="281"/>
      <c r="AB8" s="281"/>
      <c r="AC8" s="281"/>
      <c r="AD8" s="281"/>
      <c r="AE8" s="281"/>
      <c r="AF8" s="281"/>
      <c r="AG8" s="281"/>
      <c r="AH8" s="281"/>
      <c r="AI8" s="282"/>
      <c r="AJ8" s="282"/>
      <c r="AK8" s="283"/>
      <c r="AL8" s="7"/>
      <c r="AM8" s="288" t="str">
        <f>temp!J5</f>
        <v>1 Policies</v>
      </c>
      <c r="AN8" s="289"/>
      <c r="AO8" s="289"/>
      <c r="AP8" s="289"/>
      <c r="AQ8" s="289"/>
      <c r="AR8" s="289"/>
      <c r="AS8" s="289"/>
      <c r="AT8" s="289"/>
      <c r="AU8" s="289"/>
      <c r="AV8" s="289"/>
      <c r="AW8" s="289"/>
      <c r="AX8" s="289"/>
      <c r="AY8" s="289"/>
      <c r="AZ8" s="290" t="str">
        <f>IF(AND(temp!Z5=1),IF(AJ48="-","-","Measures completed"),"Not achieved")</f>
        <v>Not achieved</v>
      </c>
      <c r="BA8" s="291"/>
      <c r="BB8" s="291"/>
      <c r="BC8" s="291"/>
      <c r="BD8" s="292"/>
      <c r="BE8" s="292"/>
      <c r="BF8" s="292"/>
      <c r="BG8" s="292"/>
      <c r="BH8" s="292"/>
      <c r="BI8" s="292"/>
      <c r="BJ8" s="292"/>
      <c r="BK8" s="293"/>
    </row>
    <row r="9" spans="2:63" ht="15.95" customHeight="1" x14ac:dyDescent="0.15">
      <c r="B9" s="284"/>
      <c r="C9" s="285"/>
      <c r="D9" s="285"/>
      <c r="E9" s="285"/>
      <c r="F9" s="285"/>
      <c r="G9" s="285"/>
      <c r="H9" s="285"/>
      <c r="I9" s="285"/>
      <c r="J9" s="285"/>
      <c r="K9" s="285"/>
      <c r="L9" s="285"/>
      <c r="M9" s="285"/>
      <c r="N9" s="285"/>
      <c r="O9" s="285"/>
      <c r="P9" s="285"/>
      <c r="Q9" s="285"/>
      <c r="R9" s="285"/>
      <c r="S9" s="285"/>
      <c r="T9" s="285"/>
      <c r="U9" s="285"/>
      <c r="V9" s="285"/>
      <c r="W9" s="285"/>
      <c r="X9" s="285"/>
      <c r="Y9" s="285"/>
      <c r="Z9" s="285"/>
      <c r="AA9" s="285"/>
      <c r="AB9" s="285"/>
      <c r="AC9" s="285"/>
      <c r="AD9" s="285"/>
      <c r="AE9" s="285"/>
      <c r="AF9" s="285"/>
      <c r="AG9" s="285"/>
      <c r="AH9" s="285"/>
      <c r="AI9" s="286"/>
      <c r="AJ9" s="286"/>
      <c r="AK9" s="287"/>
      <c r="AL9" s="7"/>
      <c r="AM9" s="294" t="str">
        <f>temp!J6</f>
        <v>2 Rules for handling confidential information</v>
      </c>
      <c r="AN9" s="295"/>
      <c r="AO9" s="295"/>
      <c r="AP9" s="295"/>
      <c r="AQ9" s="295"/>
      <c r="AR9" s="295"/>
      <c r="AS9" s="295"/>
      <c r="AT9" s="295"/>
      <c r="AU9" s="295"/>
      <c r="AV9" s="295"/>
      <c r="AW9" s="295"/>
      <c r="AX9" s="295"/>
      <c r="AY9" s="295"/>
      <c r="AZ9" s="296" t="str">
        <f>IF(AND(temp!Z6=1),IF(AJ49="-","-","Measures completed"),"Not achieved")</f>
        <v>Not achieved</v>
      </c>
      <c r="BA9" s="297"/>
      <c r="BB9" s="297"/>
      <c r="BC9" s="298"/>
      <c r="BD9" s="299"/>
      <c r="BE9" s="299"/>
      <c r="BF9" s="299"/>
      <c r="BG9" s="299"/>
      <c r="BH9" s="300"/>
      <c r="BI9" s="301"/>
      <c r="BJ9" s="301"/>
      <c r="BK9" s="302"/>
    </row>
    <row r="10" spans="2:63" ht="15.95" customHeight="1" x14ac:dyDescent="0.15">
      <c r="B10" s="325"/>
      <c r="C10" s="286"/>
      <c r="D10" s="286"/>
      <c r="E10" s="286"/>
      <c r="F10" s="286"/>
      <c r="G10" s="286"/>
      <c r="H10" s="286"/>
      <c r="I10" s="286"/>
      <c r="J10" s="286"/>
      <c r="K10" s="286"/>
      <c r="L10" s="286"/>
      <c r="M10" s="286"/>
      <c r="N10" s="286"/>
      <c r="O10" s="286"/>
      <c r="P10" s="286"/>
      <c r="Q10" s="286"/>
      <c r="R10" s="286"/>
      <c r="S10" s="286"/>
      <c r="T10" s="286"/>
      <c r="U10" s="286"/>
      <c r="V10" s="286"/>
      <c r="W10" s="286"/>
      <c r="X10" s="286"/>
      <c r="Y10" s="286"/>
      <c r="Z10" s="286"/>
      <c r="AA10" s="286"/>
      <c r="AB10" s="286"/>
      <c r="AC10" s="286"/>
      <c r="AD10" s="286"/>
      <c r="AE10" s="286"/>
      <c r="AF10" s="286"/>
      <c r="AG10" s="286"/>
      <c r="AH10" s="286"/>
      <c r="AI10" s="286"/>
      <c r="AJ10" s="286"/>
      <c r="AK10" s="287"/>
      <c r="AL10" s="7"/>
      <c r="AM10" s="294" t="str">
        <f>temp!J7</f>
        <v>3 Compliance</v>
      </c>
      <c r="AN10" s="295"/>
      <c r="AO10" s="295"/>
      <c r="AP10" s="295"/>
      <c r="AQ10" s="295"/>
      <c r="AR10" s="295"/>
      <c r="AS10" s="295"/>
      <c r="AT10" s="295"/>
      <c r="AU10" s="295"/>
      <c r="AV10" s="295"/>
      <c r="AW10" s="295"/>
      <c r="AX10" s="295"/>
      <c r="AY10" s="295"/>
      <c r="AZ10" s="296" t="str">
        <f>IF(AND(temp!Z7=1),IF(AJ50="-","-","Measures completed"),"Not achieved")</f>
        <v>Not achieved</v>
      </c>
      <c r="BA10" s="297"/>
      <c r="BB10" s="297"/>
      <c r="BC10" s="298"/>
      <c r="BD10" s="299"/>
      <c r="BE10" s="299"/>
      <c r="BF10" s="299"/>
      <c r="BG10" s="299"/>
      <c r="BH10" s="300"/>
      <c r="BI10" s="301"/>
      <c r="BJ10" s="301"/>
      <c r="BK10" s="302"/>
    </row>
    <row r="11" spans="2:63" ht="15.95" customHeight="1" x14ac:dyDescent="0.15">
      <c r="B11" s="325"/>
      <c r="C11" s="286"/>
      <c r="D11" s="286"/>
      <c r="E11" s="286"/>
      <c r="F11" s="286"/>
      <c r="G11" s="286"/>
      <c r="H11" s="286"/>
      <c r="I11" s="286"/>
      <c r="J11" s="286"/>
      <c r="K11" s="286"/>
      <c r="L11" s="286"/>
      <c r="M11" s="286"/>
      <c r="N11" s="286"/>
      <c r="O11" s="286"/>
      <c r="P11" s="286"/>
      <c r="Q11" s="286"/>
      <c r="R11" s="286"/>
      <c r="S11" s="286"/>
      <c r="T11" s="286"/>
      <c r="U11" s="286"/>
      <c r="V11" s="286"/>
      <c r="W11" s="286"/>
      <c r="X11" s="286"/>
      <c r="Y11" s="286"/>
      <c r="Z11" s="286"/>
      <c r="AA11" s="286"/>
      <c r="AB11" s="286"/>
      <c r="AC11" s="286"/>
      <c r="AD11" s="286"/>
      <c r="AE11" s="286"/>
      <c r="AF11" s="286"/>
      <c r="AG11" s="286"/>
      <c r="AH11" s="286"/>
      <c r="AI11" s="286"/>
      <c r="AJ11" s="286"/>
      <c r="AK11" s="287"/>
      <c r="AL11" s="7"/>
      <c r="AM11" s="294" t="str">
        <f>temp!J8</f>
        <v>4 System (Normal)</v>
      </c>
      <c r="AN11" s="295"/>
      <c r="AO11" s="295"/>
      <c r="AP11" s="295"/>
      <c r="AQ11" s="295"/>
      <c r="AR11" s="295"/>
      <c r="AS11" s="295"/>
      <c r="AT11" s="295"/>
      <c r="AU11" s="295"/>
      <c r="AV11" s="295"/>
      <c r="AW11" s="295"/>
      <c r="AX11" s="295"/>
      <c r="AY11" s="295"/>
      <c r="AZ11" s="296" t="str">
        <f>IF(AND(temp!Z8=1),IF(AJ51="-","-","Measures completed"),"Not achieved")</f>
        <v>Not achieved</v>
      </c>
      <c r="BA11" s="297"/>
      <c r="BB11" s="297"/>
      <c r="BC11" s="298"/>
      <c r="BD11" s="299"/>
      <c r="BE11" s="299"/>
      <c r="BF11" s="299"/>
      <c r="BG11" s="299"/>
      <c r="BH11" s="300"/>
      <c r="BI11" s="301"/>
      <c r="BJ11" s="301"/>
      <c r="BK11" s="302"/>
    </row>
    <row r="12" spans="2:63" ht="15.95" customHeight="1" x14ac:dyDescent="0.15">
      <c r="B12" s="325"/>
      <c r="C12" s="286"/>
      <c r="D12" s="286"/>
      <c r="E12" s="286"/>
      <c r="F12" s="286"/>
      <c r="G12" s="286"/>
      <c r="H12" s="286"/>
      <c r="I12" s="286"/>
      <c r="J12" s="286"/>
      <c r="K12" s="286"/>
      <c r="L12" s="286"/>
      <c r="M12" s="286"/>
      <c r="N12" s="286"/>
      <c r="O12" s="286"/>
      <c r="P12" s="286"/>
      <c r="Q12" s="286"/>
      <c r="R12" s="286"/>
      <c r="S12" s="286"/>
      <c r="T12" s="286"/>
      <c r="U12" s="286"/>
      <c r="V12" s="286"/>
      <c r="W12" s="286"/>
      <c r="X12" s="286"/>
      <c r="Y12" s="286"/>
      <c r="Z12" s="286"/>
      <c r="AA12" s="286"/>
      <c r="AB12" s="286"/>
      <c r="AC12" s="286"/>
      <c r="AD12" s="286"/>
      <c r="AE12" s="286"/>
      <c r="AF12" s="286"/>
      <c r="AG12" s="286"/>
      <c r="AH12" s="286"/>
      <c r="AI12" s="286"/>
      <c r="AJ12" s="286"/>
      <c r="AK12" s="287"/>
      <c r="AL12" s="7"/>
      <c r="AM12" s="294" t="str">
        <f>temp!J9</f>
        <v>5 System (adverse situations)</v>
      </c>
      <c r="AN12" s="295"/>
      <c r="AO12" s="295"/>
      <c r="AP12" s="295"/>
      <c r="AQ12" s="295"/>
      <c r="AR12" s="295"/>
      <c r="AS12" s="295"/>
      <c r="AT12" s="295"/>
      <c r="AU12" s="295"/>
      <c r="AV12" s="295"/>
      <c r="AW12" s="295"/>
      <c r="AX12" s="295"/>
      <c r="AY12" s="295"/>
      <c r="AZ12" s="296" t="str">
        <f>IF(AND(temp!Z9=1),IF(AJ52="-","-","Measures completed"),"Not achieved")</f>
        <v>Not achieved</v>
      </c>
      <c r="BA12" s="297"/>
      <c r="BB12" s="297"/>
      <c r="BC12" s="298"/>
      <c r="BD12" s="299"/>
      <c r="BE12" s="299"/>
      <c r="BF12" s="299"/>
      <c r="BG12" s="299"/>
      <c r="BH12" s="300"/>
      <c r="BI12" s="301"/>
      <c r="BJ12" s="301"/>
      <c r="BK12" s="302"/>
    </row>
    <row r="13" spans="2:63" ht="15.95" customHeight="1" x14ac:dyDescent="0.15">
      <c r="B13" s="325"/>
      <c r="C13" s="286"/>
      <c r="D13" s="286"/>
      <c r="E13" s="286"/>
      <c r="F13" s="286"/>
      <c r="G13" s="286"/>
      <c r="H13" s="286"/>
      <c r="I13" s="286"/>
      <c r="J13" s="286"/>
      <c r="K13" s="286"/>
      <c r="L13" s="286"/>
      <c r="M13" s="286"/>
      <c r="N13" s="286"/>
      <c r="O13" s="286"/>
      <c r="P13" s="286"/>
      <c r="Q13" s="286"/>
      <c r="R13" s="286"/>
      <c r="S13" s="286"/>
      <c r="T13" s="286"/>
      <c r="U13" s="286"/>
      <c r="V13" s="286"/>
      <c r="W13" s="286"/>
      <c r="X13" s="286"/>
      <c r="Y13" s="286"/>
      <c r="Z13" s="286"/>
      <c r="AA13" s="286"/>
      <c r="AB13" s="286"/>
      <c r="AC13" s="286"/>
      <c r="AD13" s="286"/>
      <c r="AE13" s="286"/>
      <c r="AF13" s="286"/>
      <c r="AG13" s="286"/>
      <c r="AH13" s="286"/>
      <c r="AI13" s="286"/>
      <c r="AJ13" s="286"/>
      <c r="AK13" s="287"/>
      <c r="AL13" s="7"/>
      <c r="AM13" s="294" t="str">
        <f>temp!J10</f>
        <v>6 Procedures in adverse situations</v>
      </c>
      <c r="AN13" s="295"/>
      <c r="AO13" s="295"/>
      <c r="AP13" s="295"/>
      <c r="AQ13" s="295"/>
      <c r="AR13" s="295"/>
      <c r="AS13" s="295"/>
      <c r="AT13" s="295"/>
      <c r="AU13" s="295"/>
      <c r="AV13" s="295"/>
      <c r="AW13" s="295"/>
      <c r="AX13" s="295"/>
      <c r="AY13" s="295"/>
      <c r="AZ13" s="296" t="str">
        <f>IF(AND(temp!Z10=1),IF(AJ53="-","-","Measures completed"),"Not achieved")</f>
        <v>Not achieved</v>
      </c>
      <c r="BA13" s="297"/>
      <c r="BB13" s="297"/>
      <c r="BC13" s="298"/>
      <c r="BD13" s="299"/>
      <c r="BE13" s="299"/>
      <c r="BF13" s="299"/>
      <c r="BG13" s="299"/>
      <c r="BH13" s="300"/>
      <c r="BI13" s="301"/>
      <c r="BJ13" s="301"/>
      <c r="BK13" s="302"/>
    </row>
    <row r="14" spans="2:63" ht="15.95" customHeight="1" x14ac:dyDescent="0.15">
      <c r="B14" s="325"/>
      <c r="C14" s="286"/>
      <c r="D14" s="286"/>
      <c r="E14" s="286"/>
      <c r="F14" s="286"/>
      <c r="G14" s="286"/>
      <c r="H14" s="286"/>
      <c r="I14" s="286"/>
      <c r="J14" s="286"/>
      <c r="K14" s="286"/>
      <c r="L14" s="286"/>
      <c r="M14" s="286"/>
      <c r="N14" s="286"/>
      <c r="O14" s="286"/>
      <c r="P14" s="286"/>
      <c r="Q14" s="286"/>
      <c r="R14" s="286"/>
      <c r="S14" s="286"/>
      <c r="T14" s="286"/>
      <c r="U14" s="286"/>
      <c r="V14" s="286"/>
      <c r="W14" s="286"/>
      <c r="X14" s="286"/>
      <c r="Y14" s="286"/>
      <c r="Z14" s="286"/>
      <c r="AA14" s="286"/>
      <c r="AB14" s="286"/>
      <c r="AC14" s="286"/>
      <c r="AD14" s="286"/>
      <c r="AE14" s="286"/>
      <c r="AF14" s="286"/>
      <c r="AG14" s="286"/>
      <c r="AH14" s="286"/>
      <c r="AI14" s="286"/>
      <c r="AJ14" s="286"/>
      <c r="AK14" s="287"/>
      <c r="AL14" s="7"/>
      <c r="AM14" s="294" t="str">
        <f>temp!J11</f>
        <v>7 Daily education</v>
      </c>
      <c r="AN14" s="295"/>
      <c r="AO14" s="295"/>
      <c r="AP14" s="295"/>
      <c r="AQ14" s="295"/>
      <c r="AR14" s="295"/>
      <c r="AS14" s="295"/>
      <c r="AT14" s="295"/>
      <c r="AU14" s="295"/>
      <c r="AV14" s="295"/>
      <c r="AW14" s="295"/>
      <c r="AX14" s="295"/>
      <c r="AY14" s="295"/>
      <c r="AZ14" s="296" t="str">
        <f>IF(AND(temp!Z11=1),IF(AJ54="-","-","Measures completed"),"Not achieved")</f>
        <v>Not achieved</v>
      </c>
      <c r="BA14" s="297"/>
      <c r="BB14" s="297"/>
      <c r="BC14" s="298"/>
      <c r="BD14" s="299"/>
      <c r="BE14" s="299"/>
      <c r="BF14" s="299"/>
      <c r="BG14" s="299"/>
      <c r="BH14" s="300"/>
      <c r="BI14" s="301"/>
      <c r="BJ14" s="301"/>
      <c r="BK14" s="302"/>
    </row>
    <row r="15" spans="2:63" ht="15.95" customHeight="1" x14ac:dyDescent="0.15">
      <c r="B15" s="325"/>
      <c r="C15" s="286"/>
      <c r="D15" s="286"/>
      <c r="E15" s="286"/>
      <c r="F15" s="286"/>
      <c r="G15" s="286"/>
      <c r="H15" s="286"/>
      <c r="I15" s="286"/>
      <c r="J15" s="286"/>
      <c r="K15" s="286"/>
      <c r="L15" s="286"/>
      <c r="M15" s="286"/>
      <c r="N15" s="286"/>
      <c r="O15" s="286"/>
      <c r="P15" s="286"/>
      <c r="Q15" s="286"/>
      <c r="R15" s="286"/>
      <c r="S15" s="286"/>
      <c r="T15" s="286"/>
      <c r="U15" s="286"/>
      <c r="V15" s="286"/>
      <c r="W15" s="286"/>
      <c r="X15" s="286"/>
      <c r="Y15" s="286"/>
      <c r="Z15" s="286"/>
      <c r="AA15" s="286"/>
      <c r="AB15" s="286"/>
      <c r="AC15" s="286"/>
      <c r="AD15" s="286"/>
      <c r="AE15" s="286"/>
      <c r="AF15" s="286"/>
      <c r="AG15" s="286"/>
      <c r="AH15" s="286"/>
      <c r="AI15" s="286"/>
      <c r="AJ15" s="286"/>
      <c r="AK15" s="287"/>
      <c r="AL15" s="7"/>
      <c r="AM15" s="294" t="str">
        <f>temp!J12</f>
        <v>8 Information security requirements between companies</v>
      </c>
      <c r="AN15" s="295"/>
      <c r="AO15" s="295"/>
      <c r="AP15" s="295"/>
      <c r="AQ15" s="295"/>
      <c r="AR15" s="295"/>
      <c r="AS15" s="295"/>
      <c r="AT15" s="295"/>
      <c r="AU15" s="295"/>
      <c r="AV15" s="295"/>
      <c r="AW15" s="295"/>
      <c r="AX15" s="295"/>
      <c r="AY15" s="295"/>
      <c r="AZ15" s="296" t="str">
        <f>IF(AND(temp!Z12=1),IF(AJ55="-","-","Measures completed"),"Not achieved")</f>
        <v>Not achieved</v>
      </c>
      <c r="BA15" s="297"/>
      <c r="BB15" s="297"/>
      <c r="BC15" s="298"/>
      <c r="BD15" s="299"/>
      <c r="BE15" s="299"/>
      <c r="BF15" s="299"/>
      <c r="BG15" s="299"/>
      <c r="BH15" s="300"/>
      <c r="BI15" s="301"/>
      <c r="BJ15" s="301"/>
      <c r="BK15" s="302"/>
    </row>
    <row r="16" spans="2:63" ht="15.95" customHeight="1" x14ac:dyDescent="0.15">
      <c r="B16" s="325"/>
      <c r="C16" s="286"/>
      <c r="D16" s="286"/>
      <c r="E16" s="286"/>
      <c r="F16" s="286"/>
      <c r="G16" s="286"/>
      <c r="H16" s="286"/>
      <c r="I16" s="286"/>
      <c r="J16" s="286"/>
      <c r="K16" s="286"/>
      <c r="L16" s="286"/>
      <c r="M16" s="286"/>
      <c r="N16" s="286"/>
      <c r="O16" s="286"/>
      <c r="P16" s="286"/>
      <c r="Q16" s="286"/>
      <c r="R16" s="286"/>
      <c r="S16" s="286"/>
      <c r="T16" s="286"/>
      <c r="U16" s="286"/>
      <c r="V16" s="286"/>
      <c r="W16" s="286"/>
      <c r="X16" s="286"/>
      <c r="Y16" s="286"/>
      <c r="Z16" s="286"/>
      <c r="AA16" s="286"/>
      <c r="AB16" s="286"/>
      <c r="AC16" s="286"/>
      <c r="AD16" s="286"/>
      <c r="AE16" s="286"/>
      <c r="AF16" s="286"/>
      <c r="AG16" s="286"/>
      <c r="AH16" s="286"/>
      <c r="AI16" s="286"/>
      <c r="AJ16" s="286"/>
      <c r="AK16" s="287"/>
      <c r="AL16" s="7"/>
      <c r="AM16" s="294" t="str">
        <f>temp!J13</f>
        <v>9 Access rights</v>
      </c>
      <c r="AN16" s="295"/>
      <c r="AO16" s="295"/>
      <c r="AP16" s="295"/>
      <c r="AQ16" s="295"/>
      <c r="AR16" s="295"/>
      <c r="AS16" s="295"/>
      <c r="AT16" s="295"/>
      <c r="AU16" s="295"/>
      <c r="AV16" s="295"/>
      <c r="AW16" s="295"/>
      <c r="AX16" s="295"/>
      <c r="AY16" s="295"/>
      <c r="AZ16" s="296" t="str">
        <f>IF(AND(temp!Z13=1),IF(AJ56="-","-","Measures completed"),"Not achieved")</f>
        <v>Not achieved</v>
      </c>
      <c r="BA16" s="297"/>
      <c r="BB16" s="297"/>
      <c r="BC16" s="298"/>
      <c r="BD16" s="299"/>
      <c r="BE16" s="299"/>
      <c r="BF16" s="299"/>
      <c r="BG16" s="299"/>
      <c r="BH16" s="300"/>
      <c r="BI16" s="301"/>
      <c r="BJ16" s="301"/>
      <c r="BK16" s="302"/>
    </row>
    <row r="17" spans="2:63" ht="15.95" customHeight="1" x14ac:dyDescent="0.15">
      <c r="B17" s="325"/>
      <c r="C17" s="286"/>
      <c r="D17" s="286"/>
      <c r="E17" s="286"/>
      <c r="F17" s="286"/>
      <c r="G17" s="286"/>
      <c r="H17" s="286"/>
      <c r="I17" s="286"/>
      <c r="J17" s="286"/>
      <c r="K17" s="286"/>
      <c r="L17" s="286"/>
      <c r="M17" s="286"/>
      <c r="N17" s="286"/>
      <c r="O17" s="286"/>
      <c r="P17" s="286"/>
      <c r="Q17" s="286"/>
      <c r="R17" s="286"/>
      <c r="S17" s="286"/>
      <c r="T17" s="286"/>
      <c r="U17" s="286"/>
      <c r="V17" s="286"/>
      <c r="W17" s="286"/>
      <c r="X17" s="286"/>
      <c r="Y17" s="286"/>
      <c r="Z17" s="286"/>
      <c r="AA17" s="286"/>
      <c r="AB17" s="286"/>
      <c r="AC17" s="286"/>
      <c r="AD17" s="286"/>
      <c r="AE17" s="286"/>
      <c r="AF17" s="286"/>
      <c r="AG17" s="286"/>
      <c r="AH17" s="286"/>
      <c r="AI17" s="286"/>
      <c r="AJ17" s="286"/>
      <c r="AK17" s="287"/>
      <c r="AL17" s="7"/>
      <c r="AM17" s="294" t="str">
        <f>temp!J14</f>
        <v>10 Management of information assets (information)</v>
      </c>
      <c r="AN17" s="295"/>
      <c r="AO17" s="295"/>
      <c r="AP17" s="295"/>
      <c r="AQ17" s="295"/>
      <c r="AR17" s="295"/>
      <c r="AS17" s="295"/>
      <c r="AT17" s="295"/>
      <c r="AU17" s="295"/>
      <c r="AV17" s="295"/>
      <c r="AW17" s="295"/>
      <c r="AX17" s="295"/>
      <c r="AY17" s="295"/>
      <c r="AZ17" s="296" t="str">
        <f>IF(AND(temp!Z14=1),IF(AJ57="-","-","Measures completed"),"Not achieved")</f>
        <v>Not achieved</v>
      </c>
      <c r="BA17" s="297"/>
      <c r="BB17" s="297"/>
      <c r="BC17" s="298"/>
      <c r="BD17" s="299"/>
      <c r="BE17" s="299"/>
      <c r="BF17" s="299"/>
      <c r="BG17" s="299"/>
      <c r="BH17" s="300"/>
      <c r="BI17" s="301"/>
      <c r="BJ17" s="301"/>
      <c r="BK17" s="302"/>
    </row>
    <row r="18" spans="2:63" ht="15.95" customHeight="1" x14ac:dyDescent="0.15">
      <c r="B18" s="325"/>
      <c r="C18" s="286"/>
      <c r="D18" s="286"/>
      <c r="E18" s="286"/>
      <c r="F18" s="286"/>
      <c r="G18" s="286"/>
      <c r="H18" s="286"/>
      <c r="I18" s="286"/>
      <c r="J18" s="286"/>
      <c r="K18" s="286"/>
      <c r="L18" s="286"/>
      <c r="M18" s="286"/>
      <c r="N18" s="286"/>
      <c r="O18" s="286"/>
      <c r="P18" s="286"/>
      <c r="Q18" s="286"/>
      <c r="R18" s="286"/>
      <c r="S18" s="286"/>
      <c r="T18" s="286"/>
      <c r="U18" s="286"/>
      <c r="V18" s="286"/>
      <c r="W18" s="286"/>
      <c r="X18" s="286"/>
      <c r="Y18" s="286"/>
      <c r="Z18" s="286"/>
      <c r="AA18" s="286"/>
      <c r="AB18" s="286"/>
      <c r="AC18" s="286"/>
      <c r="AD18" s="286"/>
      <c r="AE18" s="286"/>
      <c r="AF18" s="286"/>
      <c r="AG18" s="286"/>
      <c r="AH18" s="286"/>
      <c r="AI18" s="286"/>
      <c r="AJ18" s="286"/>
      <c r="AK18" s="287"/>
      <c r="AL18" s="7"/>
      <c r="AM18" s="294" t="str">
        <f>temp!J15</f>
        <v>11 Management of information assets (equipment/devices)</v>
      </c>
      <c r="AN18" s="295"/>
      <c r="AO18" s="295"/>
      <c r="AP18" s="295"/>
      <c r="AQ18" s="295"/>
      <c r="AR18" s="295"/>
      <c r="AS18" s="295"/>
      <c r="AT18" s="295"/>
      <c r="AU18" s="295"/>
      <c r="AV18" s="295"/>
      <c r="AW18" s="295"/>
      <c r="AX18" s="295"/>
      <c r="AY18" s="295"/>
      <c r="AZ18" s="296" t="str">
        <f>IF(AND(temp!Z15=1),IF(AJ58="-","-","Measures completed"),"Not achieved")</f>
        <v>Not achieved</v>
      </c>
      <c r="BA18" s="297"/>
      <c r="BB18" s="297"/>
      <c r="BC18" s="298"/>
      <c r="BD18" s="299"/>
      <c r="BE18" s="299"/>
      <c r="BF18" s="299"/>
      <c r="BG18" s="299"/>
      <c r="BH18" s="300"/>
      <c r="BI18" s="301"/>
      <c r="BJ18" s="301"/>
      <c r="BK18" s="302"/>
    </row>
    <row r="19" spans="2:63" ht="15.95" customHeight="1" x14ac:dyDescent="0.15">
      <c r="B19" s="325"/>
      <c r="C19" s="286"/>
      <c r="D19" s="286"/>
      <c r="E19" s="286"/>
      <c r="F19" s="286"/>
      <c r="G19" s="286"/>
      <c r="H19" s="286"/>
      <c r="I19" s="286"/>
      <c r="J19" s="286"/>
      <c r="K19" s="286"/>
      <c r="L19" s="286"/>
      <c r="M19" s="286"/>
      <c r="N19" s="286"/>
      <c r="O19" s="286"/>
      <c r="P19" s="286"/>
      <c r="Q19" s="286"/>
      <c r="R19" s="286"/>
      <c r="S19" s="286"/>
      <c r="T19" s="286"/>
      <c r="U19" s="286"/>
      <c r="V19" s="286"/>
      <c r="W19" s="286"/>
      <c r="X19" s="286"/>
      <c r="Y19" s="286"/>
      <c r="Z19" s="286"/>
      <c r="AA19" s="286"/>
      <c r="AB19" s="286"/>
      <c r="AC19" s="286"/>
      <c r="AD19" s="286"/>
      <c r="AE19" s="286"/>
      <c r="AF19" s="286"/>
      <c r="AG19" s="286"/>
      <c r="AH19" s="286"/>
      <c r="AI19" s="286"/>
      <c r="AJ19" s="286"/>
      <c r="AK19" s="287"/>
      <c r="AL19" s="7"/>
      <c r="AM19" s="294" t="str">
        <f>temp!J16</f>
        <v>12 Risk response</v>
      </c>
      <c r="AN19" s="295"/>
      <c r="AO19" s="295"/>
      <c r="AP19" s="295"/>
      <c r="AQ19" s="295"/>
      <c r="AR19" s="295"/>
      <c r="AS19" s="295"/>
      <c r="AT19" s="295"/>
      <c r="AU19" s="295"/>
      <c r="AV19" s="295"/>
      <c r="AW19" s="295"/>
      <c r="AX19" s="295"/>
      <c r="AY19" s="295"/>
      <c r="AZ19" s="296" t="str">
        <f>IF(AND(temp!Z16=1),IF(AJ59="-","-","Measures completed"),"Not achieved")</f>
        <v>Not achieved</v>
      </c>
      <c r="BA19" s="297"/>
      <c r="BB19" s="297"/>
      <c r="BC19" s="298"/>
      <c r="BD19" s="299"/>
      <c r="BE19" s="299"/>
      <c r="BF19" s="299"/>
      <c r="BG19" s="299"/>
      <c r="BH19" s="300"/>
      <c r="BI19" s="301"/>
      <c r="BJ19" s="301"/>
      <c r="BK19" s="302"/>
    </row>
    <row r="20" spans="2:63" ht="15.95" customHeight="1" x14ac:dyDescent="0.15">
      <c r="B20" s="325"/>
      <c r="C20" s="286"/>
      <c r="D20" s="286"/>
      <c r="E20" s="286"/>
      <c r="F20" s="286"/>
      <c r="G20" s="286"/>
      <c r="H20" s="286"/>
      <c r="I20" s="286"/>
      <c r="J20" s="286"/>
      <c r="K20" s="286"/>
      <c r="L20" s="286"/>
      <c r="M20" s="286"/>
      <c r="N20" s="286"/>
      <c r="O20" s="286"/>
      <c r="P20" s="286"/>
      <c r="Q20" s="286"/>
      <c r="R20" s="286"/>
      <c r="S20" s="286"/>
      <c r="T20" s="286"/>
      <c r="U20" s="286"/>
      <c r="V20" s="286"/>
      <c r="W20" s="286"/>
      <c r="X20" s="286"/>
      <c r="Y20" s="286"/>
      <c r="Z20" s="286"/>
      <c r="AA20" s="286"/>
      <c r="AB20" s="286"/>
      <c r="AC20" s="286"/>
      <c r="AD20" s="286"/>
      <c r="AE20" s="286"/>
      <c r="AF20" s="286"/>
      <c r="AG20" s="286"/>
      <c r="AH20" s="286"/>
      <c r="AI20" s="286"/>
      <c r="AJ20" s="286"/>
      <c r="AK20" s="287"/>
      <c r="AL20" s="7"/>
      <c r="AM20" s="294" t="str">
        <f>temp!J17</f>
        <v>13 Understanding details of business transactions and methods</v>
      </c>
      <c r="AN20" s="295"/>
      <c r="AO20" s="295"/>
      <c r="AP20" s="295"/>
      <c r="AQ20" s="295"/>
      <c r="AR20" s="295"/>
      <c r="AS20" s="295"/>
      <c r="AT20" s="295"/>
      <c r="AU20" s="295"/>
      <c r="AV20" s="295"/>
      <c r="AW20" s="295"/>
      <c r="AX20" s="295"/>
      <c r="AY20" s="295"/>
      <c r="AZ20" s="296" t="str">
        <f>IF(AND(temp!Z17=1),IF(AJ60="-","-","Measures completed"),"Not achieved")</f>
        <v>Not achieved</v>
      </c>
      <c r="BA20" s="297"/>
      <c r="BB20" s="297"/>
      <c r="BC20" s="298"/>
      <c r="BD20" s="299"/>
      <c r="BE20" s="299"/>
      <c r="BF20" s="299"/>
      <c r="BG20" s="299"/>
      <c r="BH20" s="300"/>
      <c r="BI20" s="301"/>
      <c r="BJ20" s="301"/>
      <c r="BK20" s="302"/>
    </row>
    <row r="21" spans="2:63" ht="15.95" customHeight="1" x14ac:dyDescent="0.15">
      <c r="B21" s="325"/>
      <c r="C21" s="286"/>
      <c r="D21" s="286"/>
      <c r="E21" s="286"/>
      <c r="F21" s="286"/>
      <c r="G21" s="286"/>
      <c r="H21" s="286"/>
      <c r="I21" s="286"/>
      <c r="J21" s="286"/>
      <c r="K21" s="286"/>
      <c r="L21" s="286"/>
      <c r="M21" s="286"/>
      <c r="N21" s="286"/>
      <c r="O21" s="286"/>
      <c r="P21" s="286"/>
      <c r="Q21" s="286"/>
      <c r="R21" s="286"/>
      <c r="S21" s="286"/>
      <c r="T21" s="286"/>
      <c r="U21" s="286"/>
      <c r="V21" s="286"/>
      <c r="W21" s="286"/>
      <c r="X21" s="286"/>
      <c r="Y21" s="286"/>
      <c r="Z21" s="286"/>
      <c r="AA21" s="286"/>
      <c r="AB21" s="286"/>
      <c r="AC21" s="286"/>
      <c r="AD21" s="286"/>
      <c r="AE21" s="286"/>
      <c r="AF21" s="286"/>
      <c r="AG21" s="286"/>
      <c r="AH21" s="286"/>
      <c r="AI21" s="286"/>
      <c r="AJ21" s="286"/>
      <c r="AK21" s="287"/>
      <c r="AL21" s="7"/>
      <c r="AM21" s="294" t="str">
        <f>temp!J18</f>
        <v>14 Understanding the statuses of external connections</v>
      </c>
      <c r="AN21" s="295"/>
      <c r="AO21" s="295"/>
      <c r="AP21" s="295"/>
      <c r="AQ21" s="295"/>
      <c r="AR21" s="295"/>
      <c r="AS21" s="295"/>
      <c r="AT21" s="295"/>
      <c r="AU21" s="295"/>
      <c r="AV21" s="295"/>
      <c r="AW21" s="295"/>
      <c r="AX21" s="295"/>
      <c r="AY21" s="295"/>
      <c r="AZ21" s="296" t="str">
        <f>IF(AND(temp!Z18=1),IF(AJ61="-","-","Measures completed"),"Not achieved")</f>
        <v>Not achieved</v>
      </c>
      <c r="BA21" s="297"/>
      <c r="BB21" s="297"/>
      <c r="BC21" s="298"/>
      <c r="BD21" s="299"/>
      <c r="BE21" s="299"/>
      <c r="BF21" s="299"/>
      <c r="BG21" s="299"/>
      <c r="BH21" s="300"/>
      <c r="BI21" s="301"/>
      <c r="BJ21" s="301"/>
      <c r="BK21" s="302"/>
    </row>
    <row r="22" spans="2:63" ht="15.95" customHeight="1" x14ac:dyDescent="0.15">
      <c r="B22" s="325"/>
      <c r="C22" s="286"/>
      <c r="D22" s="286"/>
      <c r="E22" s="286"/>
      <c r="F22" s="286"/>
      <c r="G22" s="286"/>
      <c r="H22" s="286"/>
      <c r="I22" s="286"/>
      <c r="J22" s="286"/>
      <c r="K22" s="286"/>
      <c r="L22" s="286"/>
      <c r="M22" s="286"/>
      <c r="N22" s="286"/>
      <c r="O22" s="286"/>
      <c r="P22" s="286"/>
      <c r="Q22" s="286"/>
      <c r="R22" s="286"/>
      <c r="S22" s="286"/>
      <c r="T22" s="286"/>
      <c r="U22" s="286"/>
      <c r="V22" s="286"/>
      <c r="W22" s="286"/>
      <c r="X22" s="286"/>
      <c r="Y22" s="286"/>
      <c r="Z22" s="286"/>
      <c r="AA22" s="286"/>
      <c r="AB22" s="286"/>
      <c r="AC22" s="286"/>
      <c r="AD22" s="286"/>
      <c r="AE22" s="286"/>
      <c r="AF22" s="286"/>
      <c r="AG22" s="286"/>
      <c r="AH22" s="286"/>
      <c r="AI22" s="286"/>
      <c r="AJ22" s="286"/>
      <c r="AK22" s="287"/>
      <c r="AL22" s="7"/>
      <c r="AM22" s="294" t="str">
        <f>temp!J19</f>
        <v>15 In-house connection rules</v>
      </c>
      <c r="AN22" s="295"/>
      <c r="AO22" s="295"/>
      <c r="AP22" s="295"/>
      <c r="AQ22" s="295"/>
      <c r="AR22" s="295"/>
      <c r="AS22" s="295"/>
      <c r="AT22" s="295"/>
      <c r="AU22" s="295"/>
      <c r="AV22" s="295"/>
      <c r="AW22" s="295"/>
      <c r="AX22" s="295"/>
      <c r="AY22" s="295"/>
      <c r="AZ22" s="296" t="str">
        <f>IF(AND(temp!Z19=1),IF(AJ62="-","-","Measures completed"),"Not achieved")</f>
        <v>Not achieved</v>
      </c>
      <c r="BA22" s="297"/>
      <c r="BB22" s="297"/>
      <c r="BC22" s="298"/>
      <c r="BD22" s="299"/>
      <c r="BE22" s="299"/>
      <c r="BF22" s="299"/>
      <c r="BG22" s="299"/>
      <c r="BH22" s="300"/>
      <c r="BI22" s="301"/>
      <c r="BJ22" s="301"/>
      <c r="BK22" s="302"/>
    </row>
    <row r="23" spans="2:63" ht="15.95" customHeight="1" x14ac:dyDescent="0.15">
      <c r="B23" s="325"/>
      <c r="C23" s="286"/>
      <c r="D23" s="286"/>
      <c r="E23" s="286"/>
      <c r="F23" s="286"/>
      <c r="G23" s="286"/>
      <c r="H23" s="286"/>
      <c r="I23" s="286"/>
      <c r="J23" s="286"/>
      <c r="K23" s="286"/>
      <c r="L23" s="286"/>
      <c r="M23" s="286"/>
      <c r="N23" s="286"/>
      <c r="O23" s="286"/>
      <c r="P23" s="286"/>
      <c r="Q23" s="286"/>
      <c r="R23" s="286"/>
      <c r="S23" s="286"/>
      <c r="T23" s="286"/>
      <c r="U23" s="286"/>
      <c r="V23" s="286"/>
      <c r="W23" s="286"/>
      <c r="X23" s="286"/>
      <c r="Y23" s="286"/>
      <c r="Z23" s="286"/>
      <c r="AA23" s="286"/>
      <c r="AB23" s="286"/>
      <c r="AC23" s="286"/>
      <c r="AD23" s="286"/>
      <c r="AE23" s="286"/>
      <c r="AF23" s="286"/>
      <c r="AG23" s="286"/>
      <c r="AH23" s="286"/>
      <c r="AI23" s="286"/>
      <c r="AJ23" s="286"/>
      <c r="AK23" s="287"/>
      <c r="AL23" s="7"/>
      <c r="AM23" s="294" t="str">
        <f>temp!J20</f>
        <v>16 Physical security</v>
      </c>
      <c r="AN23" s="295"/>
      <c r="AO23" s="295"/>
      <c r="AP23" s="295"/>
      <c r="AQ23" s="295"/>
      <c r="AR23" s="295"/>
      <c r="AS23" s="295"/>
      <c r="AT23" s="295"/>
      <c r="AU23" s="295"/>
      <c r="AV23" s="295"/>
      <c r="AW23" s="295"/>
      <c r="AX23" s="295"/>
      <c r="AY23" s="295"/>
      <c r="AZ23" s="296" t="str">
        <f>IF(AND(temp!Z20=1),IF(AJ63="-","-","Measures completed"),"Not achieved")</f>
        <v>Not achieved</v>
      </c>
      <c r="BA23" s="297"/>
      <c r="BB23" s="297"/>
      <c r="BC23" s="298"/>
      <c r="BD23" s="299"/>
      <c r="BE23" s="299"/>
      <c r="BF23" s="299"/>
      <c r="BG23" s="299"/>
      <c r="BH23" s="300"/>
      <c r="BI23" s="301"/>
      <c r="BJ23" s="301"/>
      <c r="BK23" s="302"/>
    </row>
    <row r="24" spans="2:63" ht="15.95" customHeight="1" x14ac:dyDescent="0.15">
      <c r="B24" s="325"/>
      <c r="C24" s="286"/>
      <c r="D24" s="286"/>
      <c r="E24" s="286"/>
      <c r="F24" s="286"/>
      <c r="G24" s="286"/>
      <c r="H24" s="286"/>
      <c r="I24" s="286"/>
      <c r="J24" s="286"/>
      <c r="K24" s="286"/>
      <c r="L24" s="286"/>
      <c r="M24" s="286"/>
      <c r="N24" s="286"/>
      <c r="O24" s="286"/>
      <c r="P24" s="286"/>
      <c r="Q24" s="286"/>
      <c r="R24" s="286"/>
      <c r="S24" s="286"/>
      <c r="T24" s="286"/>
      <c r="U24" s="286"/>
      <c r="V24" s="286"/>
      <c r="W24" s="286"/>
      <c r="X24" s="286"/>
      <c r="Y24" s="286"/>
      <c r="Z24" s="286"/>
      <c r="AA24" s="286"/>
      <c r="AB24" s="286"/>
      <c r="AC24" s="286"/>
      <c r="AD24" s="286"/>
      <c r="AE24" s="286"/>
      <c r="AF24" s="286"/>
      <c r="AG24" s="286"/>
      <c r="AH24" s="286"/>
      <c r="AI24" s="286"/>
      <c r="AJ24" s="286"/>
      <c r="AK24" s="287"/>
      <c r="AL24" s="7"/>
      <c r="AM24" s="294" t="str">
        <f>temp!J21</f>
        <v>17 Communication control</v>
      </c>
      <c r="AN24" s="295"/>
      <c r="AO24" s="295"/>
      <c r="AP24" s="295"/>
      <c r="AQ24" s="295"/>
      <c r="AR24" s="295"/>
      <c r="AS24" s="295"/>
      <c r="AT24" s="295"/>
      <c r="AU24" s="295"/>
      <c r="AV24" s="295"/>
      <c r="AW24" s="295"/>
      <c r="AX24" s="295"/>
      <c r="AY24" s="295"/>
      <c r="AZ24" s="296" t="str">
        <f>IF(AND(temp!Z21=1),IF(AJ64="-","-","Measures completed"),"Not achieved")</f>
        <v>-</v>
      </c>
      <c r="BA24" s="297"/>
      <c r="BB24" s="297"/>
      <c r="BC24" s="298"/>
      <c r="BD24" s="299"/>
      <c r="BE24" s="299"/>
      <c r="BF24" s="299"/>
      <c r="BG24" s="299"/>
      <c r="BH24" s="300"/>
      <c r="BI24" s="301"/>
      <c r="BJ24" s="301"/>
      <c r="BK24" s="302"/>
    </row>
    <row r="25" spans="2:63" ht="15.95" customHeight="1" x14ac:dyDescent="0.15">
      <c r="B25" s="326"/>
      <c r="C25" s="327"/>
      <c r="D25" s="327"/>
      <c r="E25" s="327"/>
      <c r="F25" s="327"/>
      <c r="G25" s="327"/>
      <c r="H25" s="327"/>
      <c r="I25" s="327"/>
      <c r="J25" s="327"/>
      <c r="K25" s="327"/>
      <c r="L25" s="327"/>
      <c r="M25" s="327"/>
      <c r="N25" s="327"/>
      <c r="O25" s="327"/>
      <c r="P25" s="327"/>
      <c r="Q25" s="327"/>
      <c r="R25" s="327"/>
      <c r="S25" s="327"/>
      <c r="T25" s="327"/>
      <c r="U25" s="327"/>
      <c r="V25" s="327"/>
      <c r="W25" s="327"/>
      <c r="X25" s="327"/>
      <c r="Y25" s="327"/>
      <c r="Z25" s="327"/>
      <c r="AA25" s="327"/>
      <c r="AB25" s="327"/>
      <c r="AC25" s="327"/>
      <c r="AD25" s="327"/>
      <c r="AE25" s="327"/>
      <c r="AF25" s="327"/>
      <c r="AG25" s="327"/>
      <c r="AH25" s="327"/>
      <c r="AI25" s="327"/>
      <c r="AJ25" s="327"/>
      <c r="AK25" s="328"/>
      <c r="AL25" s="7"/>
      <c r="AM25" s="294" t="str">
        <f>temp!J22</f>
        <v>18 Authentication/Approval</v>
      </c>
      <c r="AN25" s="295"/>
      <c r="AO25" s="295"/>
      <c r="AP25" s="295"/>
      <c r="AQ25" s="295"/>
      <c r="AR25" s="295"/>
      <c r="AS25" s="295"/>
      <c r="AT25" s="295"/>
      <c r="AU25" s="295"/>
      <c r="AV25" s="295"/>
      <c r="AW25" s="295"/>
      <c r="AX25" s="295"/>
      <c r="AY25" s="295"/>
      <c r="AZ25" s="296" t="str">
        <f>IF(AND(temp!Z22=1),IF(AJ65="-","-","Measures completed"),"Not achieved")</f>
        <v>Not achieved</v>
      </c>
      <c r="BA25" s="297"/>
      <c r="BB25" s="297"/>
      <c r="BC25" s="298"/>
      <c r="BD25" s="299"/>
      <c r="BE25" s="299"/>
      <c r="BF25" s="299"/>
      <c r="BG25" s="299"/>
      <c r="BH25" s="300"/>
      <c r="BI25" s="301"/>
      <c r="BJ25" s="301"/>
      <c r="BK25" s="302"/>
    </row>
    <row r="26" spans="2:63" ht="15.95" customHeight="1" x14ac:dyDescent="0.15">
      <c r="B26" s="326"/>
      <c r="C26" s="327"/>
      <c r="D26" s="327"/>
      <c r="E26" s="327"/>
      <c r="F26" s="327"/>
      <c r="G26" s="327"/>
      <c r="H26" s="327"/>
      <c r="I26" s="327"/>
      <c r="J26" s="327"/>
      <c r="K26" s="327"/>
      <c r="L26" s="327"/>
      <c r="M26" s="327"/>
      <c r="N26" s="327"/>
      <c r="O26" s="327"/>
      <c r="P26" s="327"/>
      <c r="Q26" s="327"/>
      <c r="R26" s="327"/>
      <c r="S26" s="327"/>
      <c r="T26" s="327"/>
      <c r="U26" s="327"/>
      <c r="V26" s="327"/>
      <c r="W26" s="327"/>
      <c r="X26" s="327"/>
      <c r="Y26" s="327"/>
      <c r="Z26" s="327"/>
      <c r="AA26" s="327"/>
      <c r="AB26" s="327"/>
      <c r="AC26" s="327"/>
      <c r="AD26" s="327"/>
      <c r="AE26" s="327"/>
      <c r="AF26" s="327"/>
      <c r="AG26" s="327"/>
      <c r="AH26" s="327"/>
      <c r="AI26" s="327"/>
      <c r="AJ26" s="327"/>
      <c r="AK26" s="328"/>
      <c r="AL26" s="7"/>
      <c r="AM26" s="294" t="str">
        <f>temp!J23</f>
        <v>19 Applying patches and updates</v>
      </c>
      <c r="AN26" s="295"/>
      <c r="AO26" s="295"/>
      <c r="AP26" s="295"/>
      <c r="AQ26" s="295"/>
      <c r="AR26" s="295"/>
      <c r="AS26" s="295"/>
      <c r="AT26" s="295"/>
      <c r="AU26" s="295"/>
      <c r="AV26" s="295"/>
      <c r="AW26" s="295"/>
      <c r="AX26" s="295"/>
      <c r="AY26" s="295"/>
      <c r="AZ26" s="296" t="str">
        <f>IF(AND(temp!Z23=1),IF(AJ66="-","-","Measures completed"),"Not achieved")</f>
        <v>Not achieved</v>
      </c>
      <c r="BA26" s="297"/>
      <c r="BB26" s="297"/>
      <c r="BC26" s="298"/>
      <c r="BD26" s="299"/>
      <c r="BE26" s="299"/>
      <c r="BF26" s="299"/>
      <c r="BG26" s="299"/>
      <c r="BH26" s="300"/>
      <c r="BI26" s="301"/>
      <c r="BJ26" s="301"/>
      <c r="BK26" s="302"/>
    </row>
    <row r="27" spans="2:63" ht="15.95" customHeight="1" x14ac:dyDescent="0.15">
      <c r="B27" s="326"/>
      <c r="C27" s="327"/>
      <c r="D27" s="327"/>
      <c r="E27" s="327"/>
      <c r="F27" s="327"/>
      <c r="G27" s="327"/>
      <c r="H27" s="327"/>
      <c r="I27" s="327"/>
      <c r="J27" s="327"/>
      <c r="K27" s="327"/>
      <c r="L27" s="327"/>
      <c r="M27" s="327"/>
      <c r="N27" s="327"/>
      <c r="O27" s="327"/>
      <c r="P27" s="327"/>
      <c r="Q27" s="327"/>
      <c r="R27" s="327"/>
      <c r="S27" s="327"/>
      <c r="T27" s="327"/>
      <c r="U27" s="327"/>
      <c r="V27" s="327"/>
      <c r="W27" s="327"/>
      <c r="X27" s="327"/>
      <c r="Y27" s="327"/>
      <c r="Z27" s="327"/>
      <c r="AA27" s="327"/>
      <c r="AB27" s="327"/>
      <c r="AC27" s="327"/>
      <c r="AD27" s="327"/>
      <c r="AE27" s="327"/>
      <c r="AF27" s="327"/>
      <c r="AG27" s="327"/>
      <c r="AH27" s="327"/>
      <c r="AI27" s="327"/>
      <c r="AJ27" s="327"/>
      <c r="AK27" s="328"/>
      <c r="AL27" s="7"/>
      <c r="AM27" s="294" t="str">
        <f>temp!J24</f>
        <v>20 Data protection</v>
      </c>
      <c r="AN27" s="295"/>
      <c r="AO27" s="295"/>
      <c r="AP27" s="295"/>
      <c r="AQ27" s="295"/>
      <c r="AR27" s="295"/>
      <c r="AS27" s="295"/>
      <c r="AT27" s="295"/>
      <c r="AU27" s="295"/>
      <c r="AV27" s="295"/>
      <c r="AW27" s="295"/>
      <c r="AX27" s="295"/>
      <c r="AY27" s="295"/>
      <c r="AZ27" s="296" t="str">
        <f>IF(AND(temp!Z24=1),IF(AJ67="-","-","Measures completed"),"Not achieved")</f>
        <v>-</v>
      </c>
      <c r="BA27" s="297"/>
      <c r="BB27" s="297"/>
      <c r="BC27" s="298"/>
      <c r="BD27" s="299"/>
      <c r="BE27" s="299"/>
      <c r="BF27" s="299"/>
      <c r="BG27" s="299"/>
      <c r="BH27" s="300"/>
      <c r="BI27" s="301"/>
      <c r="BJ27" s="301"/>
      <c r="BK27" s="302"/>
    </row>
    <row r="28" spans="2:63" ht="15.95" customHeight="1" x14ac:dyDescent="0.15">
      <c r="B28" s="326"/>
      <c r="C28" s="327"/>
      <c r="D28" s="327"/>
      <c r="E28" s="327"/>
      <c r="F28" s="327"/>
      <c r="G28" s="327"/>
      <c r="H28" s="327"/>
      <c r="I28" s="327"/>
      <c r="J28" s="327"/>
      <c r="K28" s="327"/>
      <c r="L28" s="327"/>
      <c r="M28" s="327"/>
      <c r="N28" s="327"/>
      <c r="O28" s="327"/>
      <c r="P28" s="327"/>
      <c r="Q28" s="327"/>
      <c r="R28" s="327"/>
      <c r="S28" s="327"/>
      <c r="T28" s="327"/>
      <c r="U28" s="327"/>
      <c r="V28" s="327"/>
      <c r="W28" s="327"/>
      <c r="X28" s="327"/>
      <c r="Y28" s="327"/>
      <c r="Z28" s="327"/>
      <c r="AA28" s="327"/>
      <c r="AB28" s="327"/>
      <c r="AC28" s="327"/>
      <c r="AD28" s="327"/>
      <c r="AE28" s="327"/>
      <c r="AF28" s="327"/>
      <c r="AG28" s="327"/>
      <c r="AH28" s="327"/>
      <c r="AI28" s="327"/>
      <c r="AJ28" s="327"/>
      <c r="AK28" s="328"/>
      <c r="AL28" s="7"/>
      <c r="AM28" s="294" t="str">
        <f>temp!J25</f>
        <v>21 Office tool-related</v>
      </c>
      <c r="AN28" s="295"/>
      <c r="AO28" s="295"/>
      <c r="AP28" s="295"/>
      <c r="AQ28" s="295"/>
      <c r="AR28" s="295"/>
      <c r="AS28" s="295"/>
      <c r="AT28" s="295"/>
      <c r="AU28" s="295"/>
      <c r="AV28" s="295"/>
      <c r="AW28" s="295"/>
      <c r="AX28" s="295"/>
      <c r="AY28" s="295"/>
      <c r="AZ28" s="296" t="str">
        <f>IF(AND(temp!Z25=1),IF(AJ68="-","-","Measures completed"),"Not achieved")</f>
        <v>-</v>
      </c>
      <c r="BA28" s="297"/>
      <c r="BB28" s="297"/>
      <c r="BC28" s="298"/>
      <c r="BD28" s="299"/>
      <c r="BE28" s="299"/>
      <c r="BF28" s="299"/>
      <c r="BG28" s="299"/>
      <c r="BH28" s="300"/>
      <c r="BI28" s="301"/>
      <c r="BJ28" s="301"/>
      <c r="BK28" s="302"/>
    </row>
    <row r="29" spans="2:63" ht="15.95" customHeight="1" x14ac:dyDescent="0.15">
      <c r="B29" s="326"/>
      <c r="C29" s="327"/>
      <c r="D29" s="327"/>
      <c r="E29" s="327"/>
      <c r="F29" s="327"/>
      <c r="G29" s="327"/>
      <c r="H29" s="327"/>
      <c r="I29" s="327"/>
      <c r="J29" s="327"/>
      <c r="K29" s="327"/>
      <c r="L29" s="327"/>
      <c r="M29" s="327"/>
      <c r="N29" s="327"/>
      <c r="O29" s="327"/>
      <c r="P29" s="327"/>
      <c r="Q29" s="327"/>
      <c r="R29" s="327"/>
      <c r="S29" s="327"/>
      <c r="T29" s="327"/>
      <c r="U29" s="327"/>
      <c r="V29" s="327"/>
      <c r="W29" s="327"/>
      <c r="X29" s="327"/>
      <c r="Y29" s="327"/>
      <c r="Z29" s="327"/>
      <c r="AA29" s="327"/>
      <c r="AB29" s="327"/>
      <c r="AC29" s="327"/>
      <c r="AD29" s="327"/>
      <c r="AE29" s="327"/>
      <c r="AF29" s="327"/>
      <c r="AG29" s="327"/>
      <c r="AH29" s="327"/>
      <c r="AI29" s="327"/>
      <c r="AJ29" s="327"/>
      <c r="AK29" s="328"/>
      <c r="AL29" s="7"/>
      <c r="AM29" s="294" t="str">
        <f>temp!J26</f>
        <v>22 Malware countermeasures</v>
      </c>
      <c r="AN29" s="295"/>
      <c r="AO29" s="295"/>
      <c r="AP29" s="295"/>
      <c r="AQ29" s="295"/>
      <c r="AR29" s="295"/>
      <c r="AS29" s="295"/>
      <c r="AT29" s="295"/>
      <c r="AU29" s="295"/>
      <c r="AV29" s="295"/>
      <c r="AW29" s="295"/>
      <c r="AX29" s="295"/>
      <c r="AY29" s="295"/>
      <c r="AZ29" s="296" t="str">
        <f>IF(AND(temp!Z26=1),IF(AJ69="-","-","Measures completed"),"Not achieved")</f>
        <v>Not achieved</v>
      </c>
      <c r="BA29" s="297"/>
      <c r="BB29" s="297"/>
      <c r="BC29" s="298"/>
      <c r="BD29" s="299"/>
      <c r="BE29" s="299"/>
      <c r="BF29" s="299"/>
      <c r="BG29" s="299"/>
      <c r="BH29" s="300"/>
      <c r="BI29" s="301"/>
      <c r="BJ29" s="301"/>
      <c r="BK29" s="302"/>
    </row>
    <row r="30" spans="2:63" ht="15.95" customHeight="1" x14ac:dyDescent="0.15">
      <c r="B30" s="326"/>
      <c r="C30" s="327"/>
      <c r="D30" s="327"/>
      <c r="E30" s="327"/>
      <c r="F30" s="327"/>
      <c r="G30" s="327"/>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8"/>
      <c r="AL30" s="7"/>
      <c r="AM30" s="294" t="str">
        <f>temp!J27</f>
        <v>23 Detecting unauthorized access</v>
      </c>
      <c r="AN30" s="295"/>
      <c r="AO30" s="295"/>
      <c r="AP30" s="295"/>
      <c r="AQ30" s="295"/>
      <c r="AR30" s="295"/>
      <c r="AS30" s="295"/>
      <c r="AT30" s="295"/>
      <c r="AU30" s="295"/>
      <c r="AV30" s="295"/>
      <c r="AW30" s="295"/>
      <c r="AX30" s="295"/>
      <c r="AY30" s="295"/>
      <c r="AZ30" s="296" t="str">
        <f>IF(AND(temp!Z27=1),IF(AJ70="-","-","Measures completed"),"Not achieved")</f>
        <v>-</v>
      </c>
      <c r="BA30" s="297"/>
      <c r="BB30" s="297"/>
      <c r="BC30" s="298"/>
      <c r="BD30" s="299"/>
      <c r="BE30" s="299"/>
      <c r="BF30" s="299"/>
      <c r="BG30" s="299"/>
      <c r="BH30" s="300"/>
      <c r="BI30" s="301"/>
      <c r="BJ30" s="301"/>
      <c r="BK30" s="302"/>
    </row>
    <row r="31" spans="2:63" ht="15.95" customHeight="1" thickBot="1" x14ac:dyDescent="0.2">
      <c r="B31" s="329"/>
      <c r="C31" s="330"/>
      <c r="D31" s="330"/>
      <c r="E31" s="330"/>
      <c r="F31" s="330"/>
      <c r="G31" s="330"/>
      <c r="H31" s="330"/>
      <c r="I31" s="330"/>
      <c r="J31" s="330"/>
      <c r="K31" s="330"/>
      <c r="L31" s="330"/>
      <c r="M31" s="330"/>
      <c r="N31" s="330"/>
      <c r="O31" s="330"/>
      <c r="P31" s="330"/>
      <c r="Q31" s="330"/>
      <c r="R31" s="330"/>
      <c r="S31" s="330"/>
      <c r="T31" s="330"/>
      <c r="U31" s="330"/>
      <c r="V31" s="330"/>
      <c r="W31" s="330"/>
      <c r="X31" s="330"/>
      <c r="Y31" s="330"/>
      <c r="Z31" s="330"/>
      <c r="AA31" s="330"/>
      <c r="AB31" s="330"/>
      <c r="AC31" s="330"/>
      <c r="AD31" s="330"/>
      <c r="AE31" s="330"/>
      <c r="AF31" s="330"/>
      <c r="AG31" s="330"/>
      <c r="AH31" s="330"/>
      <c r="AI31" s="330"/>
      <c r="AJ31" s="330"/>
      <c r="AK31" s="331"/>
      <c r="AL31" s="7"/>
      <c r="AM31" s="316" t="str">
        <f>temp!J28</f>
        <v>24 Backup/Restore</v>
      </c>
      <c r="AN31" s="317"/>
      <c r="AO31" s="317"/>
      <c r="AP31" s="317"/>
      <c r="AQ31" s="317"/>
      <c r="AR31" s="317"/>
      <c r="AS31" s="317"/>
      <c r="AT31" s="317"/>
      <c r="AU31" s="317"/>
      <c r="AV31" s="317"/>
      <c r="AW31" s="317"/>
      <c r="AX31" s="317"/>
      <c r="AY31" s="317"/>
      <c r="AZ31" s="318" t="str">
        <f>IF(AND(temp!Z28=1),IF(AJ71="-","-","Measures completed"),"Not achieved")</f>
        <v>Not achieved</v>
      </c>
      <c r="BA31" s="319"/>
      <c r="BB31" s="319"/>
      <c r="BC31" s="320"/>
      <c r="BD31" s="321"/>
      <c r="BE31" s="321"/>
      <c r="BF31" s="321"/>
      <c r="BG31" s="321"/>
      <c r="BH31" s="322"/>
      <c r="BI31" s="323"/>
      <c r="BJ31" s="323"/>
      <c r="BK31" s="324"/>
    </row>
    <row r="32" spans="2:63" ht="6.75" customHeight="1" thickBot="1" x14ac:dyDescent="0.2"/>
    <row r="33" spans="2:63" ht="11.25" customHeight="1" x14ac:dyDescent="0.15">
      <c r="B33" s="303" t="s">
        <v>666</v>
      </c>
      <c r="C33" s="304"/>
      <c r="D33" s="304"/>
      <c r="E33" s="304"/>
      <c r="F33" s="304"/>
      <c r="G33" s="304"/>
      <c r="H33" s="304"/>
      <c r="I33" s="304"/>
      <c r="J33" s="304"/>
      <c r="K33" s="304"/>
      <c r="L33" s="304"/>
      <c r="M33" s="304"/>
      <c r="N33" s="304"/>
      <c r="O33" s="304"/>
      <c r="P33" s="304"/>
      <c r="Q33" s="304"/>
      <c r="R33" s="304"/>
      <c r="S33" s="304"/>
      <c r="T33" s="304"/>
      <c r="U33" s="304"/>
      <c r="V33" s="304"/>
      <c r="W33" s="304"/>
      <c r="X33" s="304"/>
      <c r="Y33" s="304"/>
      <c r="Z33" s="304"/>
      <c r="AA33" s="304"/>
      <c r="AB33" s="304"/>
      <c r="AC33" s="304"/>
      <c r="AD33" s="304"/>
      <c r="AE33" s="304"/>
      <c r="AF33" s="304"/>
      <c r="AG33" s="304"/>
      <c r="AH33" s="304"/>
      <c r="AI33" s="304"/>
      <c r="AJ33" s="304"/>
      <c r="AK33" s="304"/>
      <c r="AL33" s="304"/>
      <c r="AM33" s="304"/>
      <c r="AN33" s="304"/>
      <c r="AO33" s="304"/>
      <c r="AP33" s="304"/>
      <c r="AQ33" s="304"/>
      <c r="AR33" s="304"/>
      <c r="AS33" s="304"/>
      <c r="AT33" s="304"/>
      <c r="AU33" s="304"/>
      <c r="AV33" s="304"/>
      <c r="AW33" s="304"/>
      <c r="AX33" s="304"/>
      <c r="AY33" s="304"/>
      <c r="AZ33" s="304"/>
      <c r="BA33" s="304"/>
      <c r="BB33" s="304"/>
      <c r="BC33" s="304"/>
      <c r="BD33" s="304"/>
      <c r="BE33" s="304"/>
      <c r="BF33" s="304"/>
      <c r="BG33" s="304"/>
      <c r="BH33" s="304"/>
      <c r="BI33" s="304"/>
      <c r="BJ33" s="304"/>
      <c r="BK33" s="305"/>
    </row>
    <row r="34" spans="2:63" ht="11.25" customHeight="1" x14ac:dyDescent="0.15">
      <c r="B34" s="306"/>
      <c r="C34" s="307"/>
      <c r="D34" s="307"/>
      <c r="E34" s="307"/>
      <c r="F34" s="307"/>
      <c r="G34" s="307"/>
      <c r="H34" s="307"/>
      <c r="I34" s="307"/>
      <c r="J34" s="307"/>
      <c r="K34" s="307"/>
      <c r="L34" s="307"/>
      <c r="M34" s="307"/>
      <c r="N34" s="307"/>
      <c r="O34" s="307"/>
      <c r="P34" s="307"/>
      <c r="Q34" s="307"/>
      <c r="R34" s="307"/>
      <c r="S34" s="307"/>
      <c r="T34" s="307"/>
      <c r="U34" s="307"/>
      <c r="V34" s="307"/>
      <c r="W34" s="307"/>
      <c r="X34" s="307"/>
      <c r="Y34" s="307"/>
      <c r="Z34" s="307"/>
      <c r="AA34" s="307"/>
      <c r="AB34" s="307"/>
      <c r="AC34" s="307"/>
      <c r="AD34" s="307"/>
      <c r="AE34" s="307"/>
      <c r="AF34" s="307"/>
      <c r="AG34" s="307"/>
      <c r="AH34" s="307"/>
      <c r="AI34" s="307"/>
      <c r="AJ34" s="307"/>
      <c r="AK34" s="307"/>
      <c r="AL34" s="307"/>
      <c r="AM34" s="307"/>
      <c r="AN34" s="307"/>
      <c r="AO34" s="307"/>
      <c r="AP34" s="307"/>
      <c r="AQ34" s="307"/>
      <c r="AR34" s="307"/>
      <c r="AS34" s="307"/>
      <c r="AT34" s="307"/>
      <c r="AU34" s="307"/>
      <c r="AV34" s="307"/>
      <c r="AW34" s="307"/>
      <c r="AX34" s="307"/>
      <c r="AY34" s="307"/>
      <c r="AZ34" s="307"/>
      <c r="BA34" s="307"/>
      <c r="BB34" s="307"/>
      <c r="BC34" s="307"/>
      <c r="BD34" s="307"/>
      <c r="BE34" s="307"/>
      <c r="BF34" s="307"/>
      <c r="BG34" s="307"/>
      <c r="BH34" s="307"/>
      <c r="BI34" s="307"/>
      <c r="BJ34" s="307"/>
      <c r="BK34" s="308"/>
    </row>
    <row r="35" spans="2:63" x14ac:dyDescent="0.15">
      <c r="B35" s="50"/>
      <c r="C35" s="51"/>
      <c r="D35" s="51"/>
      <c r="E35" s="51"/>
      <c r="F35" s="51"/>
      <c r="G35" s="51"/>
      <c r="H35" s="51"/>
      <c r="I35" s="51"/>
      <c r="J35" s="51"/>
      <c r="K35" s="51"/>
      <c r="L35" s="51"/>
      <c r="M35" s="51"/>
      <c r="N35" s="51"/>
      <c r="O35" s="51"/>
      <c r="P35" s="51"/>
      <c r="Q35" s="51"/>
      <c r="R35" s="51"/>
      <c r="S35" s="51"/>
      <c r="T35" s="51"/>
      <c r="U35" s="51"/>
      <c r="V35" s="51"/>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3"/>
    </row>
    <row r="36" spans="2:63" x14ac:dyDescent="0.15">
      <c r="B36" s="52"/>
      <c r="W36" s="74"/>
      <c r="X36" s="74"/>
      <c r="Y36" s="74"/>
      <c r="Z36" s="74"/>
      <c r="AA36" s="74"/>
      <c r="AB36" s="74"/>
      <c r="AC36" s="74"/>
      <c r="AD36" s="74"/>
      <c r="AE36" s="74"/>
      <c r="AF36" s="74"/>
      <c r="AG36" s="74"/>
      <c r="AH36" s="74"/>
      <c r="AI36" s="74"/>
      <c r="AJ36" s="74"/>
      <c r="AK36" s="74"/>
      <c r="AL36" s="74"/>
      <c r="AM36" s="74"/>
      <c r="AN36" s="74"/>
      <c r="AO36" s="74"/>
      <c r="AP36" s="74"/>
      <c r="AQ36" s="74"/>
      <c r="AR36" s="74"/>
      <c r="AS36" s="74"/>
      <c r="AT36" s="74"/>
      <c r="AU36" s="74"/>
      <c r="AV36" s="74"/>
      <c r="AW36" s="74"/>
      <c r="AX36" s="74"/>
      <c r="AY36" s="74"/>
      <c r="AZ36" s="74"/>
      <c r="BA36" s="74"/>
      <c r="BB36" s="74"/>
      <c r="BC36" s="74"/>
      <c r="BD36" s="74"/>
      <c r="BE36" s="74"/>
      <c r="BF36" s="74"/>
      <c r="BG36" s="74"/>
      <c r="BH36" s="74"/>
      <c r="BI36" s="74"/>
      <c r="BJ36" s="74"/>
      <c r="BK36" s="75"/>
    </row>
    <row r="37" spans="2:63" x14ac:dyDescent="0.15">
      <c r="B37" s="52"/>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4"/>
      <c r="BA37" s="74"/>
      <c r="BB37" s="74"/>
      <c r="BC37" s="74"/>
      <c r="BD37" s="74"/>
      <c r="BE37" s="74"/>
      <c r="BF37" s="74"/>
      <c r="BG37" s="74"/>
      <c r="BH37" s="74"/>
      <c r="BI37" s="74"/>
      <c r="BJ37" s="74"/>
      <c r="BK37" s="75"/>
    </row>
    <row r="38" spans="2:63" x14ac:dyDescent="0.15">
      <c r="B38" s="52"/>
      <c r="W38" s="74"/>
      <c r="X38" s="74"/>
      <c r="Y38" s="74"/>
      <c r="Z38" s="74"/>
      <c r="AA38" s="74"/>
      <c r="AB38" s="74"/>
      <c r="AC38" s="74"/>
      <c r="AD38" s="74"/>
      <c r="AE38" s="74"/>
      <c r="AF38" s="74"/>
      <c r="AG38" s="74"/>
      <c r="AH38" s="74"/>
      <c r="AI38" s="74"/>
      <c r="AJ38" s="74"/>
      <c r="AK38" s="74"/>
      <c r="AL38" s="74"/>
      <c r="AM38" s="74"/>
      <c r="AN38" s="74"/>
      <c r="AO38" s="74"/>
      <c r="AP38" s="74"/>
      <c r="AQ38" s="74"/>
      <c r="AR38" s="74"/>
      <c r="AS38" s="74"/>
      <c r="AT38" s="74"/>
      <c r="AU38" s="74"/>
      <c r="AV38" s="74"/>
      <c r="AW38" s="74"/>
      <c r="AX38" s="74"/>
      <c r="AY38" s="74"/>
      <c r="AZ38" s="74"/>
      <c r="BA38" s="74"/>
      <c r="BB38" s="74"/>
      <c r="BC38" s="74"/>
      <c r="BD38" s="74"/>
      <c r="BE38" s="74"/>
      <c r="BF38" s="74"/>
      <c r="BG38" s="74"/>
      <c r="BH38" s="74"/>
      <c r="BI38" s="74"/>
      <c r="BJ38" s="74"/>
      <c r="BK38" s="75"/>
    </row>
    <row r="39" spans="2:63" x14ac:dyDescent="0.15">
      <c r="B39" s="52"/>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4"/>
      <c r="BF39" s="74"/>
      <c r="BG39" s="74"/>
      <c r="BH39" s="74"/>
      <c r="BI39" s="74"/>
      <c r="BJ39" s="74"/>
      <c r="BK39" s="75"/>
    </row>
    <row r="40" spans="2:63" x14ac:dyDescent="0.15">
      <c r="B40" s="52"/>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74"/>
      <c r="BA40" s="74"/>
      <c r="BB40" s="74"/>
      <c r="BC40" s="74"/>
      <c r="BD40" s="74"/>
      <c r="BE40" s="74"/>
      <c r="BF40" s="74"/>
      <c r="BG40" s="74"/>
      <c r="BH40" s="74"/>
      <c r="BI40" s="74"/>
      <c r="BJ40" s="74"/>
      <c r="BK40" s="75"/>
    </row>
    <row r="41" spans="2:63" x14ac:dyDescent="0.15">
      <c r="B41" s="52"/>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4"/>
      <c r="BD41" s="74"/>
      <c r="BE41" s="74"/>
      <c r="BF41" s="74"/>
      <c r="BG41" s="74"/>
      <c r="BH41" s="74"/>
      <c r="BI41" s="74"/>
      <c r="BJ41" s="74"/>
      <c r="BK41" s="75"/>
    </row>
    <row r="42" spans="2:63" ht="14.25" thickBot="1" x14ac:dyDescent="0.2">
      <c r="B42" s="53"/>
      <c r="C42" s="54"/>
      <c r="D42" s="54"/>
      <c r="E42" s="54"/>
      <c r="F42" s="54"/>
      <c r="G42" s="54"/>
      <c r="H42" s="54"/>
      <c r="I42" s="54"/>
      <c r="J42" s="54"/>
      <c r="K42" s="54"/>
      <c r="L42" s="54"/>
      <c r="M42" s="54"/>
      <c r="N42" s="54"/>
      <c r="O42" s="54"/>
      <c r="P42" s="54"/>
      <c r="Q42" s="54"/>
      <c r="R42" s="54"/>
      <c r="S42" s="54"/>
      <c r="T42" s="54"/>
      <c r="U42" s="54"/>
      <c r="V42" s="54"/>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7"/>
    </row>
    <row r="43" spans="2:63" ht="6.75" customHeight="1" thickBot="1" x14ac:dyDescent="0.2"/>
    <row r="44" spans="2:63" ht="11.25" customHeight="1" x14ac:dyDescent="0.15">
      <c r="B44" s="309" t="s">
        <v>667</v>
      </c>
      <c r="C44" s="310"/>
      <c r="D44" s="310"/>
      <c r="E44" s="310"/>
      <c r="F44" s="310"/>
      <c r="G44" s="310"/>
      <c r="H44" s="310"/>
      <c r="I44" s="310"/>
      <c r="J44" s="310"/>
      <c r="K44" s="310"/>
      <c r="L44" s="310"/>
      <c r="M44" s="310"/>
      <c r="N44" s="310"/>
      <c r="O44" s="310"/>
      <c r="P44" s="310"/>
      <c r="Q44" s="310"/>
      <c r="R44" s="310"/>
      <c r="S44" s="310"/>
      <c r="T44" s="310"/>
      <c r="U44" s="310"/>
      <c r="V44" s="310"/>
      <c r="W44" s="310"/>
      <c r="X44" s="310"/>
      <c r="Y44" s="310"/>
      <c r="Z44" s="310"/>
      <c r="AA44" s="310"/>
      <c r="AB44" s="310"/>
      <c r="AC44" s="310"/>
      <c r="AD44" s="310"/>
      <c r="AE44" s="310"/>
      <c r="AF44" s="310"/>
      <c r="AG44" s="310"/>
      <c r="AH44" s="310"/>
      <c r="AI44" s="310"/>
      <c r="AJ44" s="310"/>
      <c r="AK44" s="310"/>
      <c r="AL44" s="310"/>
      <c r="AM44" s="310"/>
      <c r="AN44" s="310"/>
      <c r="AO44" s="310"/>
      <c r="AP44" s="310"/>
      <c r="AQ44" s="310"/>
      <c r="AR44" s="310"/>
      <c r="AS44" s="310"/>
      <c r="AT44" s="310"/>
      <c r="AU44" s="310"/>
      <c r="AV44" s="310"/>
      <c r="AW44" s="310"/>
      <c r="AX44" s="310"/>
      <c r="AY44" s="310"/>
      <c r="AZ44" s="310"/>
      <c r="BA44" s="310"/>
      <c r="BB44" s="310"/>
      <c r="BC44" s="310"/>
      <c r="BD44" s="310"/>
      <c r="BE44" s="310"/>
      <c r="BF44" s="310"/>
      <c r="BG44" s="310"/>
      <c r="BH44" s="310"/>
      <c r="BI44" s="310"/>
      <c r="BJ44" s="310"/>
      <c r="BK44" s="311"/>
    </row>
    <row r="45" spans="2:63" ht="11.25" customHeight="1" thickBot="1" x14ac:dyDescent="0.2">
      <c r="B45" s="312"/>
      <c r="C45" s="313"/>
      <c r="D45" s="313"/>
      <c r="E45" s="313"/>
      <c r="F45" s="313"/>
      <c r="G45" s="313"/>
      <c r="H45" s="313"/>
      <c r="I45" s="313"/>
      <c r="J45" s="313"/>
      <c r="K45" s="313"/>
      <c r="L45" s="313"/>
      <c r="M45" s="313"/>
      <c r="N45" s="313"/>
      <c r="O45" s="313"/>
      <c r="P45" s="314"/>
      <c r="Q45" s="314"/>
      <c r="R45" s="314"/>
      <c r="S45" s="314"/>
      <c r="T45" s="314"/>
      <c r="U45" s="314"/>
      <c r="V45" s="314"/>
      <c r="W45" s="314"/>
      <c r="X45" s="314"/>
      <c r="Y45" s="314"/>
      <c r="Z45" s="314"/>
      <c r="AA45" s="314"/>
      <c r="AB45" s="314"/>
      <c r="AC45" s="314"/>
      <c r="AD45" s="314"/>
      <c r="AE45" s="314"/>
      <c r="AF45" s="314"/>
      <c r="AG45" s="314"/>
      <c r="AH45" s="314"/>
      <c r="AI45" s="314"/>
      <c r="AJ45" s="314"/>
      <c r="AK45" s="314"/>
      <c r="AL45" s="314"/>
      <c r="AM45" s="314"/>
      <c r="AN45" s="314"/>
      <c r="AO45" s="314"/>
      <c r="AP45" s="314"/>
      <c r="AQ45" s="314"/>
      <c r="AR45" s="314"/>
      <c r="AS45" s="314"/>
      <c r="AT45" s="314"/>
      <c r="AU45" s="314"/>
      <c r="AV45" s="314"/>
      <c r="AW45" s="314"/>
      <c r="AX45" s="314"/>
      <c r="AY45" s="314"/>
      <c r="AZ45" s="314"/>
      <c r="BA45" s="314"/>
      <c r="BB45" s="314"/>
      <c r="BC45" s="314"/>
      <c r="BD45" s="314"/>
      <c r="BE45" s="314"/>
      <c r="BF45" s="314"/>
      <c r="BG45" s="314"/>
      <c r="BH45" s="314"/>
      <c r="BI45" s="314"/>
      <c r="BJ45" s="314"/>
      <c r="BK45" s="315"/>
    </row>
    <row r="46" spans="2:63" ht="16.5" customHeight="1" x14ac:dyDescent="0.15">
      <c r="B46" s="350"/>
      <c r="C46" s="351"/>
      <c r="D46" s="351"/>
      <c r="E46" s="351"/>
      <c r="F46" s="351"/>
      <c r="G46" s="351"/>
      <c r="H46" s="351"/>
      <c r="I46" s="351"/>
      <c r="J46" s="351"/>
      <c r="K46" s="351"/>
      <c r="L46" s="351"/>
      <c r="M46" s="351"/>
      <c r="N46" s="351"/>
      <c r="O46" s="352"/>
      <c r="P46" s="353" t="s">
        <v>668</v>
      </c>
      <c r="Q46" s="354"/>
      <c r="R46" s="354"/>
      <c r="S46" s="354"/>
      <c r="T46" s="354"/>
      <c r="U46" s="354"/>
      <c r="V46" s="354"/>
      <c r="W46" s="354"/>
      <c r="X46" s="354"/>
      <c r="Y46" s="354"/>
      <c r="Z46" s="354"/>
      <c r="AA46" s="355"/>
      <c r="AB46" s="356" t="s">
        <v>662</v>
      </c>
      <c r="AC46" s="357"/>
      <c r="AD46" s="357"/>
      <c r="AE46" s="357"/>
      <c r="AF46" s="357"/>
      <c r="AG46" s="357"/>
      <c r="AH46" s="357"/>
      <c r="AI46" s="357"/>
      <c r="AJ46" s="357"/>
      <c r="AK46" s="357"/>
      <c r="AL46" s="357"/>
      <c r="AM46" s="357"/>
      <c r="AN46" s="358" t="s">
        <v>663</v>
      </c>
      <c r="AO46" s="359"/>
      <c r="AP46" s="359"/>
      <c r="AQ46" s="359"/>
      <c r="AR46" s="359"/>
      <c r="AS46" s="359"/>
      <c r="AT46" s="359"/>
      <c r="AU46" s="359"/>
      <c r="AV46" s="359"/>
      <c r="AW46" s="359"/>
      <c r="AX46" s="359"/>
      <c r="AY46" s="360"/>
      <c r="AZ46" s="359" t="s">
        <v>664</v>
      </c>
      <c r="BA46" s="359"/>
      <c r="BB46" s="359"/>
      <c r="BC46" s="359"/>
      <c r="BD46" s="359"/>
      <c r="BE46" s="359"/>
      <c r="BF46" s="359"/>
      <c r="BG46" s="359"/>
      <c r="BH46" s="359"/>
      <c r="BI46" s="359"/>
      <c r="BJ46" s="359"/>
      <c r="BK46" s="361"/>
    </row>
    <row r="47" spans="2:63" ht="17.25" customHeight="1" x14ac:dyDescent="0.15">
      <c r="B47" s="350"/>
      <c r="C47" s="351"/>
      <c r="D47" s="351"/>
      <c r="E47" s="351"/>
      <c r="F47" s="351"/>
      <c r="G47" s="351"/>
      <c r="H47" s="351"/>
      <c r="I47" s="351"/>
      <c r="J47" s="351"/>
      <c r="K47" s="351"/>
      <c r="L47" s="351"/>
      <c r="M47" s="351"/>
      <c r="N47" s="351"/>
      <c r="O47" s="352"/>
      <c r="P47" s="362" t="s">
        <v>669</v>
      </c>
      <c r="Q47" s="363"/>
      <c r="R47" s="363"/>
      <c r="S47" s="363"/>
      <c r="T47" s="363"/>
      <c r="U47" s="363"/>
      <c r="V47" s="363"/>
      <c r="W47" s="363"/>
      <c r="X47" s="364" t="s">
        <v>661</v>
      </c>
      <c r="Y47" s="363"/>
      <c r="Z47" s="363"/>
      <c r="AA47" s="365"/>
      <c r="AB47" s="362" t="s">
        <v>669</v>
      </c>
      <c r="AC47" s="363"/>
      <c r="AD47" s="363"/>
      <c r="AE47" s="363"/>
      <c r="AF47" s="363"/>
      <c r="AG47" s="363"/>
      <c r="AH47" s="363"/>
      <c r="AI47" s="363"/>
      <c r="AJ47" s="364" t="s">
        <v>670</v>
      </c>
      <c r="AK47" s="363"/>
      <c r="AL47" s="363"/>
      <c r="AM47" s="363"/>
      <c r="AN47" s="366" t="s">
        <v>669</v>
      </c>
      <c r="AO47" s="335"/>
      <c r="AP47" s="335"/>
      <c r="AQ47" s="335"/>
      <c r="AR47" s="335"/>
      <c r="AS47" s="335"/>
      <c r="AT47" s="335"/>
      <c r="AU47" s="335"/>
      <c r="AV47" s="332" t="s">
        <v>661</v>
      </c>
      <c r="AW47" s="333"/>
      <c r="AX47" s="333"/>
      <c r="AY47" s="334"/>
      <c r="AZ47" s="335" t="s">
        <v>669</v>
      </c>
      <c r="BA47" s="335"/>
      <c r="BB47" s="335"/>
      <c r="BC47" s="335"/>
      <c r="BD47" s="335"/>
      <c r="BE47" s="335"/>
      <c r="BF47" s="335"/>
      <c r="BG47" s="335"/>
      <c r="BH47" s="332" t="s">
        <v>661</v>
      </c>
      <c r="BI47" s="333"/>
      <c r="BJ47" s="333"/>
      <c r="BK47" s="336"/>
    </row>
    <row r="48" spans="2:63" ht="15.95" customHeight="1" x14ac:dyDescent="0.2">
      <c r="B48" s="337" t="str">
        <f>temp!J5</f>
        <v>1 Policies</v>
      </c>
      <c r="C48" s="338"/>
      <c r="D48" s="338"/>
      <c r="E48" s="338"/>
      <c r="F48" s="338"/>
      <c r="G48" s="338"/>
      <c r="H48" s="338"/>
      <c r="I48" s="338"/>
      <c r="J48" s="338"/>
      <c r="K48" s="338"/>
      <c r="L48" s="338"/>
      <c r="M48" s="338"/>
      <c r="N48" s="338"/>
      <c r="O48" s="339"/>
      <c r="P48" s="340" t="str">
        <f>IF(temp!$K5=0,"-",temp!$P5 &amp; "/" &amp; temp!$K5)</f>
        <v>0/2</v>
      </c>
      <c r="Q48" s="341"/>
      <c r="R48" s="341"/>
      <c r="S48" s="341"/>
      <c r="T48" s="341"/>
      <c r="U48" s="341"/>
      <c r="V48" s="341"/>
      <c r="W48" s="341"/>
      <c r="X48" s="342">
        <f>IFERROR(temp!$P5/temp!$K5,"-")</f>
        <v>0</v>
      </c>
      <c r="Y48" s="343"/>
      <c r="Z48" s="343"/>
      <c r="AA48" s="344"/>
      <c r="AB48" s="340" t="str">
        <f>IF(temp!K5=0,"-",temp!P5 &amp; "/" &amp; temp!K5)</f>
        <v>0/2</v>
      </c>
      <c r="AC48" s="341"/>
      <c r="AD48" s="341"/>
      <c r="AE48" s="341"/>
      <c r="AF48" s="341"/>
      <c r="AG48" s="341"/>
      <c r="AH48" s="341"/>
      <c r="AI48" s="341"/>
      <c r="AJ48" s="343">
        <f>IFERROR(temp!$P5/temp!K5,"-")</f>
        <v>0</v>
      </c>
      <c r="AK48" s="343"/>
      <c r="AL48" s="343"/>
      <c r="AM48" s="343"/>
      <c r="AN48" s="345"/>
      <c r="AO48" s="346"/>
      <c r="AP48" s="346"/>
      <c r="AQ48" s="346"/>
      <c r="AR48" s="346"/>
      <c r="AS48" s="346"/>
      <c r="AT48" s="346"/>
      <c r="AU48" s="346"/>
      <c r="AV48" s="347"/>
      <c r="AW48" s="348"/>
      <c r="AX48" s="348"/>
      <c r="AY48" s="349"/>
      <c r="AZ48" s="346"/>
      <c r="BA48" s="346"/>
      <c r="BB48" s="346"/>
      <c r="BC48" s="346"/>
      <c r="BD48" s="346"/>
      <c r="BE48" s="346"/>
      <c r="BF48" s="346"/>
      <c r="BG48" s="346"/>
      <c r="BH48" s="347"/>
      <c r="BI48" s="348"/>
      <c r="BJ48" s="348"/>
      <c r="BK48" s="367"/>
    </row>
    <row r="49" spans="2:63" ht="15.95" customHeight="1" x14ac:dyDescent="0.2">
      <c r="B49" s="294" t="str">
        <f>temp!J6</f>
        <v>2 Rules for handling confidential information</v>
      </c>
      <c r="C49" s="295"/>
      <c r="D49" s="295"/>
      <c r="E49" s="295"/>
      <c r="F49" s="295"/>
      <c r="G49" s="295"/>
      <c r="H49" s="295"/>
      <c r="I49" s="295"/>
      <c r="J49" s="295"/>
      <c r="K49" s="295"/>
      <c r="L49" s="295"/>
      <c r="M49" s="295"/>
      <c r="N49" s="295"/>
      <c r="O49" s="368"/>
      <c r="P49" s="369" t="str">
        <f>IF(temp!$K6=0,"-",temp!$P6 &amp; "/" &amp; temp!$K6)</f>
        <v>0/2</v>
      </c>
      <c r="Q49" s="370"/>
      <c r="R49" s="370"/>
      <c r="S49" s="370"/>
      <c r="T49" s="370"/>
      <c r="U49" s="370"/>
      <c r="V49" s="370"/>
      <c r="W49" s="370"/>
      <c r="X49" s="371">
        <f>IFERROR(temp!$P6/temp!$K6,"-")</f>
        <v>0</v>
      </c>
      <c r="Y49" s="372"/>
      <c r="Z49" s="372"/>
      <c r="AA49" s="373"/>
      <c r="AB49" s="369" t="str">
        <f>IF(temp!K6=0,"-",temp!P6 &amp; "/" &amp; temp!K6)</f>
        <v>0/2</v>
      </c>
      <c r="AC49" s="370"/>
      <c r="AD49" s="370"/>
      <c r="AE49" s="370"/>
      <c r="AF49" s="370"/>
      <c r="AG49" s="370"/>
      <c r="AH49" s="370"/>
      <c r="AI49" s="370"/>
      <c r="AJ49" s="372">
        <f>IFERROR(temp!$P6/temp!K6,"-")</f>
        <v>0</v>
      </c>
      <c r="AK49" s="372"/>
      <c r="AL49" s="372"/>
      <c r="AM49" s="372"/>
      <c r="AN49" s="374"/>
      <c r="AO49" s="375"/>
      <c r="AP49" s="375"/>
      <c r="AQ49" s="375"/>
      <c r="AR49" s="375"/>
      <c r="AS49" s="375"/>
      <c r="AT49" s="375"/>
      <c r="AU49" s="376"/>
      <c r="AV49" s="377"/>
      <c r="AW49" s="378"/>
      <c r="AX49" s="378"/>
      <c r="AY49" s="379"/>
      <c r="AZ49" s="375"/>
      <c r="BA49" s="375"/>
      <c r="BB49" s="375"/>
      <c r="BC49" s="375"/>
      <c r="BD49" s="375"/>
      <c r="BE49" s="375"/>
      <c r="BF49" s="375"/>
      <c r="BG49" s="375"/>
      <c r="BH49" s="377"/>
      <c r="BI49" s="378"/>
      <c r="BJ49" s="378"/>
      <c r="BK49" s="380"/>
    </row>
    <row r="50" spans="2:63" ht="15.95" customHeight="1" x14ac:dyDescent="0.2">
      <c r="B50" s="294" t="str">
        <f>temp!J7</f>
        <v>3 Compliance</v>
      </c>
      <c r="C50" s="295"/>
      <c r="D50" s="295"/>
      <c r="E50" s="295"/>
      <c r="F50" s="295"/>
      <c r="G50" s="295"/>
      <c r="H50" s="295"/>
      <c r="I50" s="295"/>
      <c r="J50" s="295"/>
      <c r="K50" s="295"/>
      <c r="L50" s="295"/>
      <c r="M50" s="295"/>
      <c r="N50" s="295"/>
      <c r="O50" s="368"/>
      <c r="P50" s="369" t="str">
        <f>IF(temp!$K7=0,"-",temp!$P7 &amp; "/" &amp; temp!$K7)</f>
        <v>0/2</v>
      </c>
      <c r="Q50" s="370"/>
      <c r="R50" s="370"/>
      <c r="S50" s="370"/>
      <c r="T50" s="370"/>
      <c r="U50" s="370"/>
      <c r="V50" s="370"/>
      <c r="W50" s="370"/>
      <c r="X50" s="371">
        <f>IFERROR(temp!$P7/temp!$K7,"-")</f>
        <v>0</v>
      </c>
      <c r="Y50" s="372"/>
      <c r="Z50" s="372"/>
      <c r="AA50" s="373"/>
      <c r="AB50" s="369" t="str">
        <f>IF(temp!K7=0,"-",temp!P7 &amp; "/" &amp; temp!K7)</f>
        <v>0/2</v>
      </c>
      <c r="AC50" s="370"/>
      <c r="AD50" s="370"/>
      <c r="AE50" s="370"/>
      <c r="AF50" s="370"/>
      <c r="AG50" s="370"/>
      <c r="AH50" s="370"/>
      <c r="AI50" s="370"/>
      <c r="AJ50" s="372">
        <f>IFERROR(temp!$P7/temp!K7,"-")</f>
        <v>0</v>
      </c>
      <c r="AK50" s="372"/>
      <c r="AL50" s="372"/>
      <c r="AM50" s="372"/>
      <c r="AN50" s="374"/>
      <c r="AO50" s="375"/>
      <c r="AP50" s="375"/>
      <c r="AQ50" s="375"/>
      <c r="AR50" s="375"/>
      <c r="AS50" s="375"/>
      <c r="AT50" s="375"/>
      <c r="AU50" s="376"/>
      <c r="AV50" s="377"/>
      <c r="AW50" s="378"/>
      <c r="AX50" s="378"/>
      <c r="AY50" s="379"/>
      <c r="AZ50" s="375"/>
      <c r="BA50" s="375"/>
      <c r="BB50" s="375"/>
      <c r="BC50" s="375"/>
      <c r="BD50" s="375"/>
      <c r="BE50" s="375"/>
      <c r="BF50" s="375"/>
      <c r="BG50" s="375"/>
      <c r="BH50" s="377"/>
      <c r="BI50" s="378"/>
      <c r="BJ50" s="378"/>
      <c r="BK50" s="380"/>
    </row>
    <row r="51" spans="2:63" ht="15.95" customHeight="1" x14ac:dyDescent="0.2">
      <c r="B51" s="294" t="str">
        <f>temp!J8</f>
        <v>4 System (Normal)</v>
      </c>
      <c r="C51" s="295"/>
      <c r="D51" s="295"/>
      <c r="E51" s="295"/>
      <c r="F51" s="295"/>
      <c r="G51" s="295"/>
      <c r="H51" s="295"/>
      <c r="I51" s="295"/>
      <c r="J51" s="295"/>
      <c r="K51" s="295"/>
      <c r="L51" s="295"/>
      <c r="M51" s="295"/>
      <c r="N51" s="295"/>
      <c r="O51" s="368"/>
      <c r="P51" s="369" t="str">
        <f>IF(temp!$K8=0,"-",temp!$P8 &amp; "/" &amp; temp!$K8)</f>
        <v>0/3</v>
      </c>
      <c r="Q51" s="370"/>
      <c r="R51" s="370"/>
      <c r="S51" s="370"/>
      <c r="T51" s="370"/>
      <c r="U51" s="370"/>
      <c r="V51" s="370"/>
      <c r="W51" s="370"/>
      <c r="X51" s="371">
        <f>IFERROR(temp!$P8/temp!$K8,"-")</f>
        <v>0</v>
      </c>
      <c r="Y51" s="372"/>
      <c r="Z51" s="372"/>
      <c r="AA51" s="373"/>
      <c r="AB51" s="369" t="str">
        <f>IF(temp!K8=0,"-",temp!P8 &amp; "/" &amp; temp!K8)</f>
        <v>0/3</v>
      </c>
      <c r="AC51" s="370"/>
      <c r="AD51" s="370"/>
      <c r="AE51" s="370"/>
      <c r="AF51" s="370"/>
      <c r="AG51" s="370"/>
      <c r="AH51" s="370"/>
      <c r="AI51" s="370"/>
      <c r="AJ51" s="372">
        <f>IFERROR(temp!$P8/temp!K8,"-")</f>
        <v>0</v>
      </c>
      <c r="AK51" s="372"/>
      <c r="AL51" s="372"/>
      <c r="AM51" s="372"/>
      <c r="AN51" s="374"/>
      <c r="AO51" s="375"/>
      <c r="AP51" s="375"/>
      <c r="AQ51" s="375"/>
      <c r="AR51" s="375"/>
      <c r="AS51" s="375"/>
      <c r="AT51" s="375"/>
      <c r="AU51" s="376"/>
      <c r="AV51" s="377"/>
      <c r="AW51" s="378"/>
      <c r="AX51" s="378"/>
      <c r="AY51" s="379"/>
      <c r="AZ51" s="375"/>
      <c r="BA51" s="375"/>
      <c r="BB51" s="375"/>
      <c r="BC51" s="375"/>
      <c r="BD51" s="375"/>
      <c r="BE51" s="375"/>
      <c r="BF51" s="375"/>
      <c r="BG51" s="375"/>
      <c r="BH51" s="377"/>
      <c r="BI51" s="378"/>
      <c r="BJ51" s="378"/>
      <c r="BK51" s="380"/>
    </row>
    <row r="52" spans="2:63" ht="15.95" customHeight="1" x14ac:dyDescent="0.2">
      <c r="B52" s="294" t="str">
        <f>temp!J9</f>
        <v>5 System (adverse situations)</v>
      </c>
      <c r="C52" s="295"/>
      <c r="D52" s="295"/>
      <c r="E52" s="295"/>
      <c r="F52" s="295"/>
      <c r="G52" s="295"/>
      <c r="H52" s="295"/>
      <c r="I52" s="295"/>
      <c r="J52" s="295"/>
      <c r="K52" s="295"/>
      <c r="L52" s="295"/>
      <c r="M52" s="295"/>
      <c r="N52" s="295"/>
      <c r="O52" s="368"/>
      <c r="P52" s="369" t="str">
        <f>IF(temp!$K9=0,"-",temp!$P9 &amp; "/" &amp; temp!$K9)</f>
        <v>0/3</v>
      </c>
      <c r="Q52" s="370"/>
      <c r="R52" s="370"/>
      <c r="S52" s="370"/>
      <c r="T52" s="370"/>
      <c r="U52" s="370"/>
      <c r="V52" s="370"/>
      <c r="W52" s="370"/>
      <c r="X52" s="371">
        <f>IFERROR(temp!$P9/temp!$K9,"-")</f>
        <v>0</v>
      </c>
      <c r="Y52" s="372"/>
      <c r="Z52" s="372"/>
      <c r="AA52" s="373"/>
      <c r="AB52" s="369" t="str">
        <f>IF(temp!K9=0,"-",temp!P9 &amp; "/" &amp; temp!K9)</f>
        <v>0/3</v>
      </c>
      <c r="AC52" s="370"/>
      <c r="AD52" s="370"/>
      <c r="AE52" s="370"/>
      <c r="AF52" s="370"/>
      <c r="AG52" s="370"/>
      <c r="AH52" s="370"/>
      <c r="AI52" s="370"/>
      <c r="AJ52" s="372">
        <f>IFERROR(temp!$P9/temp!K9,"-")</f>
        <v>0</v>
      </c>
      <c r="AK52" s="372"/>
      <c r="AL52" s="372"/>
      <c r="AM52" s="372"/>
      <c r="AN52" s="374"/>
      <c r="AO52" s="375"/>
      <c r="AP52" s="375"/>
      <c r="AQ52" s="375"/>
      <c r="AR52" s="375"/>
      <c r="AS52" s="375"/>
      <c r="AT52" s="375"/>
      <c r="AU52" s="376"/>
      <c r="AV52" s="377"/>
      <c r="AW52" s="378"/>
      <c r="AX52" s="378"/>
      <c r="AY52" s="379"/>
      <c r="AZ52" s="375"/>
      <c r="BA52" s="375"/>
      <c r="BB52" s="375"/>
      <c r="BC52" s="375"/>
      <c r="BD52" s="375"/>
      <c r="BE52" s="375"/>
      <c r="BF52" s="375"/>
      <c r="BG52" s="375"/>
      <c r="BH52" s="377"/>
      <c r="BI52" s="378"/>
      <c r="BJ52" s="378"/>
      <c r="BK52" s="380"/>
    </row>
    <row r="53" spans="2:63" ht="15.95" customHeight="1" x14ac:dyDescent="0.2">
      <c r="B53" s="294" t="str">
        <f>temp!J10</f>
        <v>6 Procedures in adverse situations</v>
      </c>
      <c r="C53" s="295"/>
      <c r="D53" s="295"/>
      <c r="E53" s="295"/>
      <c r="F53" s="295"/>
      <c r="G53" s="295"/>
      <c r="H53" s="295"/>
      <c r="I53" s="295"/>
      <c r="J53" s="295"/>
      <c r="K53" s="295"/>
      <c r="L53" s="295"/>
      <c r="M53" s="295"/>
      <c r="N53" s="295"/>
      <c r="O53" s="368"/>
      <c r="P53" s="369" t="str">
        <f>IF(temp!$K10=0,"-",temp!$P10 &amp; "/" &amp; temp!$K10)</f>
        <v>0/2</v>
      </c>
      <c r="Q53" s="370"/>
      <c r="R53" s="370"/>
      <c r="S53" s="370"/>
      <c r="T53" s="370"/>
      <c r="U53" s="370"/>
      <c r="V53" s="370"/>
      <c r="W53" s="370"/>
      <c r="X53" s="371">
        <f>IFERROR(temp!$P10/temp!$K10,"-")</f>
        <v>0</v>
      </c>
      <c r="Y53" s="372"/>
      <c r="Z53" s="372"/>
      <c r="AA53" s="373"/>
      <c r="AB53" s="369" t="str">
        <f>IF(temp!K10=0,"-",temp!P10 &amp; "/" &amp; temp!K10)</f>
        <v>0/2</v>
      </c>
      <c r="AC53" s="370"/>
      <c r="AD53" s="370"/>
      <c r="AE53" s="370"/>
      <c r="AF53" s="370"/>
      <c r="AG53" s="370"/>
      <c r="AH53" s="370"/>
      <c r="AI53" s="370"/>
      <c r="AJ53" s="372">
        <f>IFERROR(temp!$P10/temp!K10,"-")</f>
        <v>0</v>
      </c>
      <c r="AK53" s="372"/>
      <c r="AL53" s="372"/>
      <c r="AM53" s="372"/>
      <c r="AN53" s="374"/>
      <c r="AO53" s="375"/>
      <c r="AP53" s="375"/>
      <c r="AQ53" s="375"/>
      <c r="AR53" s="375"/>
      <c r="AS53" s="375"/>
      <c r="AT53" s="375"/>
      <c r="AU53" s="376"/>
      <c r="AV53" s="377"/>
      <c r="AW53" s="378"/>
      <c r="AX53" s="378"/>
      <c r="AY53" s="379"/>
      <c r="AZ53" s="375"/>
      <c r="BA53" s="375"/>
      <c r="BB53" s="375"/>
      <c r="BC53" s="375"/>
      <c r="BD53" s="375"/>
      <c r="BE53" s="375"/>
      <c r="BF53" s="375"/>
      <c r="BG53" s="375"/>
      <c r="BH53" s="377"/>
      <c r="BI53" s="378"/>
      <c r="BJ53" s="378"/>
      <c r="BK53" s="380"/>
    </row>
    <row r="54" spans="2:63" ht="15.95" customHeight="1" x14ac:dyDescent="0.2">
      <c r="B54" s="294" t="str">
        <f>temp!J11</f>
        <v>7 Daily education</v>
      </c>
      <c r="C54" s="295"/>
      <c r="D54" s="295"/>
      <c r="E54" s="295"/>
      <c r="F54" s="295"/>
      <c r="G54" s="295"/>
      <c r="H54" s="295"/>
      <c r="I54" s="295"/>
      <c r="J54" s="295"/>
      <c r="K54" s="295"/>
      <c r="L54" s="295"/>
      <c r="M54" s="295"/>
      <c r="N54" s="295"/>
      <c r="O54" s="368"/>
      <c r="P54" s="369" t="str">
        <f>IF(temp!$K11=0,"-",temp!$P11 &amp; "/" &amp; temp!$K11)</f>
        <v>0/5</v>
      </c>
      <c r="Q54" s="370"/>
      <c r="R54" s="370"/>
      <c r="S54" s="370"/>
      <c r="T54" s="370"/>
      <c r="U54" s="370"/>
      <c r="V54" s="370"/>
      <c r="W54" s="370"/>
      <c r="X54" s="371">
        <f>IFERROR(temp!$P11/temp!$K11,"-")</f>
        <v>0</v>
      </c>
      <c r="Y54" s="372"/>
      <c r="Z54" s="372"/>
      <c r="AA54" s="373"/>
      <c r="AB54" s="369" t="str">
        <f>IF(temp!K11=0,"-",temp!P11 &amp; "/" &amp; temp!K11)</f>
        <v>0/5</v>
      </c>
      <c r="AC54" s="370"/>
      <c r="AD54" s="370"/>
      <c r="AE54" s="370"/>
      <c r="AF54" s="370"/>
      <c r="AG54" s="370"/>
      <c r="AH54" s="370"/>
      <c r="AI54" s="370"/>
      <c r="AJ54" s="372">
        <f>IFERROR(temp!$P11/temp!K11,"-")</f>
        <v>0</v>
      </c>
      <c r="AK54" s="372"/>
      <c r="AL54" s="372"/>
      <c r="AM54" s="372"/>
      <c r="AN54" s="374"/>
      <c r="AO54" s="375"/>
      <c r="AP54" s="375"/>
      <c r="AQ54" s="375"/>
      <c r="AR54" s="375"/>
      <c r="AS54" s="375"/>
      <c r="AT54" s="375"/>
      <c r="AU54" s="376"/>
      <c r="AV54" s="377"/>
      <c r="AW54" s="378"/>
      <c r="AX54" s="378"/>
      <c r="AY54" s="379"/>
      <c r="AZ54" s="375" t="s">
        <v>671</v>
      </c>
      <c r="BA54" s="375"/>
      <c r="BB54" s="375"/>
      <c r="BC54" s="375"/>
      <c r="BD54" s="375"/>
      <c r="BE54" s="375"/>
      <c r="BF54" s="375"/>
      <c r="BG54" s="375"/>
      <c r="BH54" s="377"/>
      <c r="BI54" s="378"/>
      <c r="BJ54" s="378"/>
      <c r="BK54" s="380"/>
    </row>
    <row r="55" spans="2:63" ht="15.95" customHeight="1" x14ac:dyDescent="0.2">
      <c r="B55" s="294" t="str">
        <f>temp!J12</f>
        <v>8 Information security requirements between companies</v>
      </c>
      <c r="C55" s="295"/>
      <c r="D55" s="295"/>
      <c r="E55" s="295"/>
      <c r="F55" s="295"/>
      <c r="G55" s="295"/>
      <c r="H55" s="295"/>
      <c r="I55" s="295"/>
      <c r="J55" s="295"/>
      <c r="K55" s="295"/>
      <c r="L55" s="295"/>
      <c r="M55" s="295"/>
      <c r="N55" s="295"/>
      <c r="O55" s="368"/>
      <c r="P55" s="369" t="str">
        <f>IF(temp!$K12=0,"-",temp!$P12 &amp; "/" &amp; temp!$K12)</f>
        <v>0/2</v>
      </c>
      <c r="Q55" s="370"/>
      <c r="R55" s="370"/>
      <c r="S55" s="370"/>
      <c r="T55" s="370"/>
      <c r="U55" s="370"/>
      <c r="V55" s="370"/>
      <c r="W55" s="370"/>
      <c r="X55" s="371">
        <f>IFERROR(temp!$P12/temp!$K12,"-")</f>
        <v>0</v>
      </c>
      <c r="Y55" s="372"/>
      <c r="Z55" s="372"/>
      <c r="AA55" s="373"/>
      <c r="AB55" s="369" t="str">
        <f>IF(temp!K12=0,"-",temp!P12 &amp; "/" &amp; temp!K12)</f>
        <v>0/2</v>
      </c>
      <c r="AC55" s="370"/>
      <c r="AD55" s="370"/>
      <c r="AE55" s="370"/>
      <c r="AF55" s="370"/>
      <c r="AG55" s="370"/>
      <c r="AH55" s="370"/>
      <c r="AI55" s="370"/>
      <c r="AJ55" s="372">
        <f>IFERROR(temp!$P12/temp!K12,"-")</f>
        <v>0</v>
      </c>
      <c r="AK55" s="372"/>
      <c r="AL55" s="372"/>
      <c r="AM55" s="372"/>
      <c r="AN55" s="374"/>
      <c r="AO55" s="375"/>
      <c r="AP55" s="375"/>
      <c r="AQ55" s="375"/>
      <c r="AR55" s="375"/>
      <c r="AS55" s="375"/>
      <c r="AT55" s="375"/>
      <c r="AU55" s="376"/>
      <c r="AV55" s="377"/>
      <c r="AW55" s="378"/>
      <c r="AX55" s="378"/>
      <c r="AY55" s="379"/>
      <c r="AZ55" s="375"/>
      <c r="BA55" s="375"/>
      <c r="BB55" s="375"/>
      <c r="BC55" s="375"/>
      <c r="BD55" s="375"/>
      <c r="BE55" s="375"/>
      <c r="BF55" s="375"/>
      <c r="BG55" s="375"/>
      <c r="BH55" s="377"/>
      <c r="BI55" s="378"/>
      <c r="BJ55" s="378"/>
      <c r="BK55" s="380"/>
    </row>
    <row r="56" spans="2:63" ht="15.95" customHeight="1" x14ac:dyDescent="0.2">
      <c r="B56" s="294" t="str">
        <f>temp!J13</f>
        <v>9 Access rights</v>
      </c>
      <c r="C56" s="295"/>
      <c r="D56" s="295"/>
      <c r="E56" s="295"/>
      <c r="F56" s="295"/>
      <c r="G56" s="295"/>
      <c r="H56" s="295"/>
      <c r="I56" s="295"/>
      <c r="J56" s="295"/>
      <c r="K56" s="295"/>
      <c r="L56" s="295"/>
      <c r="M56" s="295"/>
      <c r="N56" s="295"/>
      <c r="O56" s="368"/>
      <c r="P56" s="369" t="str">
        <f>IF(temp!$K13=0,"-",temp!$P13 &amp; "/" &amp; temp!$K13)</f>
        <v>0/3</v>
      </c>
      <c r="Q56" s="370"/>
      <c r="R56" s="370"/>
      <c r="S56" s="370"/>
      <c r="T56" s="370"/>
      <c r="U56" s="370"/>
      <c r="V56" s="370"/>
      <c r="W56" s="370"/>
      <c r="X56" s="371">
        <f>IFERROR(temp!$P13/temp!$K13,"-")</f>
        <v>0</v>
      </c>
      <c r="Y56" s="372"/>
      <c r="Z56" s="372"/>
      <c r="AA56" s="373"/>
      <c r="AB56" s="369" t="str">
        <f>IF(temp!K13=0,"-",temp!P13 &amp; "/" &amp; temp!K13)</f>
        <v>0/3</v>
      </c>
      <c r="AC56" s="370"/>
      <c r="AD56" s="370"/>
      <c r="AE56" s="370"/>
      <c r="AF56" s="370"/>
      <c r="AG56" s="370"/>
      <c r="AH56" s="370"/>
      <c r="AI56" s="370"/>
      <c r="AJ56" s="372">
        <f>IFERROR(temp!$P13/temp!K13,"-")</f>
        <v>0</v>
      </c>
      <c r="AK56" s="372"/>
      <c r="AL56" s="372"/>
      <c r="AM56" s="372"/>
      <c r="AN56" s="374"/>
      <c r="AO56" s="375"/>
      <c r="AP56" s="375"/>
      <c r="AQ56" s="375"/>
      <c r="AR56" s="375"/>
      <c r="AS56" s="375"/>
      <c r="AT56" s="375"/>
      <c r="AU56" s="376"/>
      <c r="AV56" s="377"/>
      <c r="AW56" s="378"/>
      <c r="AX56" s="378"/>
      <c r="AY56" s="379"/>
      <c r="AZ56" s="375"/>
      <c r="BA56" s="375"/>
      <c r="BB56" s="375"/>
      <c r="BC56" s="375"/>
      <c r="BD56" s="375"/>
      <c r="BE56" s="375"/>
      <c r="BF56" s="375"/>
      <c r="BG56" s="375"/>
      <c r="BH56" s="377"/>
      <c r="BI56" s="378"/>
      <c r="BJ56" s="378"/>
      <c r="BK56" s="380"/>
    </row>
    <row r="57" spans="2:63" ht="15.95" customHeight="1" x14ac:dyDescent="0.2">
      <c r="B57" s="294" t="str">
        <f>temp!J14</f>
        <v>10 Management of information assets (information)</v>
      </c>
      <c r="C57" s="295"/>
      <c r="D57" s="295"/>
      <c r="E57" s="295"/>
      <c r="F57" s="295"/>
      <c r="G57" s="295"/>
      <c r="H57" s="295"/>
      <c r="I57" s="295"/>
      <c r="J57" s="295"/>
      <c r="K57" s="295"/>
      <c r="L57" s="295"/>
      <c r="M57" s="295"/>
      <c r="N57" s="295"/>
      <c r="O57" s="368"/>
      <c r="P57" s="369" t="str">
        <f>IF(temp!$K14=0,"-",temp!$P14 &amp; "/" &amp; temp!$K14)</f>
        <v>0/3</v>
      </c>
      <c r="Q57" s="370"/>
      <c r="R57" s="370"/>
      <c r="S57" s="370"/>
      <c r="T57" s="370"/>
      <c r="U57" s="370"/>
      <c r="V57" s="370"/>
      <c r="W57" s="370"/>
      <c r="X57" s="371">
        <f>IFERROR(temp!$P14/temp!$K14,"-")</f>
        <v>0</v>
      </c>
      <c r="Y57" s="372"/>
      <c r="Z57" s="372"/>
      <c r="AA57" s="373"/>
      <c r="AB57" s="369" t="str">
        <f>IF(temp!K14=0,"-",temp!P14 &amp; "/" &amp; temp!K14)</f>
        <v>0/3</v>
      </c>
      <c r="AC57" s="370"/>
      <c r="AD57" s="370"/>
      <c r="AE57" s="370"/>
      <c r="AF57" s="370"/>
      <c r="AG57" s="370"/>
      <c r="AH57" s="370"/>
      <c r="AI57" s="370"/>
      <c r="AJ57" s="372">
        <f>IFERROR(temp!$P14/temp!K14,"-")</f>
        <v>0</v>
      </c>
      <c r="AK57" s="372"/>
      <c r="AL57" s="372"/>
      <c r="AM57" s="372"/>
      <c r="AN57" s="374"/>
      <c r="AO57" s="375"/>
      <c r="AP57" s="375"/>
      <c r="AQ57" s="375"/>
      <c r="AR57" s="375"/>
      <c r="AS57" s="375"/>
      <c r="AT57" s="375"/>
      <c r="AU57" s="376"/>
      <c r="AV57" s="377"/>
      <c r="AW57" s="378"/>
      <c r="AX57" s="378"/>
      <c r="AY57" s="379"/>
      <c r="AZ57" s="375"/>
      <c r="BA57" s="375"/>
      <c r="BB57" s="375"/>
      <c r="BC57" s="375"/>
      <c r="BD57" s="375"/>
      <c r="BE57" s="375"/>
      <c r="BF57" s="375"/>
      <c r="BG57" s="375"/>
      <c r="BH57" s="377"/>
      <c r="BI57" s="378"/>
      <c r="BJ57" s="378"/>
      <c r="BK57" s="380"/>
    </row>
    <row r="58" spans="2:63" ht="15.95" customHeight="1" x14ac:dyDescent="0.2">
      <c r="B58" s="294" t="str">
        <f>temp!J15</f>
        <v>11 Management of information assets (equipment/devices)</v>
      </c>
      <c r="C58" s="295"/>
      <c r="D58" s="295"/>
      <c r="E58" s="295"/>
      <c r="F58" s="295"/>
      <c r="G58" s="295"/>
      <c r="H58" s="295"/>
      <c r="I58" s="295"/>
      <c r="J58" s="295"/>
      <c r="K58" s="295"/>
      <c r="L58" s="295"/>
      <c r="M58" s="295"/>
      <c r="N58" s="295"/>
      <c r="O58" s="368"/>
      <c r="P58" s="369" t="str">
        <f>IF(temp!$K15=0,"-",temp!$P15 &amp; "/" &amp; temp!$K15)</f>
        <v>0/3</v>
      </c>
      <c r="Q58" s="370"/>
      <c r="R58" s="370"/>
      <c r="S58" s="370"/>
      <c r="T58" s="370"/>
      <c r="U58" s="370"/>
      <c r="V58" s="370"/>
      <c r="W58" s="370"/>
      <c r="X58" s="371">
        <f>IFERROR(temp!$P15/temp!$K15,"-")</f>
        <v>0</v>
      </c>
      <c r="Y58" s="372"/>
      <c r="Z58" s="372"/>
      <c r="AA58" s="373"/>
      <c r="AB58" s="369" t="str">
        <f>IF(temp!K15=0,"-",temp!P15 &amp; "/" &amp; temp!K15)</f>
        <v>0/3</v>
      </c>
      <c r="AC58" s="370"/>
      <c r="AD58" s="370"/>
      <c r="AE58" s="370"/>
      <c r="AF58" s="370"/>
      <c r="AG58" s="370"/>
      <c r="AH58" s="370"/>
      <c r="AI58" s="370"/>
      <c r="AJ58" s="372">
        <f>IFERROR(temp!$P15/temp!K15,"-")</f>
        <v>0</v>
      </c>
      <c r="AK58" s="372"/>
      <c r="AL58" s="372"/>
      <c r="AM58" s="372"/>
      <c r="AN58" s="374"/>
      <c r="AO58" s="375"/>
      <c r="AP58" s="375"/>
      <c r="AQ58" s="375"/>
      <c r="AR58" s="375"/>
      <c r="AS58" s="375"/>
      <c r="AT58" s="375"/>
      <c r="AU58" s="376"/>
      <c r="AV58" s="377"/>
      <c r="AW58" s="378"/>
      <c r="AX58" s="378"/>
      <c r="AY58" s="379"/>
      <c r="AZ58" s="375"/>
      <c r="BA58" s="375"/>
      <c r="BB58" s="375"/>
      <c r="BC58" s="375"/>
      <c r="BD58" s="375"/>
      <c r="BE58" s="375"/>
      <c r="BF58" s="375"/>
      <c r="BG58" s="375"/>
      <c r="BH58" s="377"/>
      <c r="BI58" s="378"/>
      <c r="BJ58" s="378"/>
      <c r="BK58" s="380"/>
    </row>
    <row r="59" spans="2:63" ht="15.95" customHeight="1" x14ac:dyDescent="0.2">
      <c r="B59" s="294" t="str">
        <f>temp!J16</f>
        <v>12 Risk response</v>
      </c>
      <c r="C59" s="295"/>
      <c r="D59" s="295"/>
      <c r="E59" s="295"/>
      <c r="F59" s="295"/>
      <c r="G59" s="295"/>
      <c r="H59" s="295"/>
      <c r="I59" s="295"/>
      <c r="J59" s="295"/>
      <c r="K59" s="295"/>
      <c r="L59" s="295"/>
      <c r="M59" s="295"/>
      <c r="N59" s="295"/>
      <c r="O59" s="368"/>
      <c r="P59" s="369" t="str">
        <f>IF(temp!$K16=0,"-",temp!$P16 &amp; "/" &amp; temp!$K16)</f>
        <v>0/3</v>
      </c>
      <c r="Q59" s="370"/>
      <c r="R59" s="370"/>
      <c r="S59" s="370"/>
      <c r="T59" s="370"/>
      <c r="U59" s="370"/>
      <c r="V59" s="370"/>
      <c r="W59" s="370"/>
      <c r="X59" s="371">
        <f>IFERROR(temp!$P16/temp!$K16,"-")</f>
        <v>0</v>
      </c>
      <c r="Y59" s="372"/>
      <c r="Z59" s="372"/>
      <c r="AA59" s="373"/>
      <c r="AB59" s="369" t="str">
        <f>IF(temp!K16=0,"-",temp!P16 &amp; "/" &amp; temp!K16)</f>
        <v>0/3</v>
      </c>
      <c r="AC59" s="370"/>
      <c r="AD59" s="370"/>
      <c r="AE59" s="370"/>
      <c r="AF59" s="370"/>
      <c r="AG59" s="370"/>
      <c r="AH59" s="370"/>
      <c r="AI59" s="370"/>
      <c r="AJ59" s="372">
        <f>IFERROR(temp!$P16/temp!K16,"-")</f>
        <v>0</v>
      </c>
      <c r="AK59" s="372"/>
      <c r="AL59" s="372"/>
      <c r="AM59" s="372"/>
      <c r="AN59" s="374"/>
      <c r="AO59" s="375"/>
      <c r="AP59" s="375"/>
      <c r="AQ59" s="375"/>
      <c r="AR59" s="375"/>
      <c r="AS59" s="375"/>
      <c r="AT59" s="375"/>
      <c r="AU59" s="376"/>
      <c r="AV59" s="377"/>
      <c r="AW59" s="378"/>
      <c r="AX59" s="378"/>
      <c r="AY59" s="379"/>
      <c r="AZ59" s="375"/>
      <c r="BA59" s="375"/>
      <c r="BB59" s="375"/>
      <c r="BC59" s="375"/>
      <c r="BD59" s="375"/>
      <c r="BE59" s="375"/>
      <c r="BF59" s="375"/>
      <c r="BG59" s="375"/>
      <c r="BH59" s="377"/>
      <c r="BI59" s="378"/>
      <c r="BJ59" s="378"/>
      <c r="BK59" s="380"/>
    </row>
    <row r="60" spans="2:63" ht="15.95" customHeight="1" x14ac:dyDescent="0.2">
      <c r="B60" s="294" t="str">
        <f>temp!J17</f>
        <v>13 Understanding details of business transactions and methods</v>
      </c>
      <c r="C60" s="295"/>
      <c r="D60" s="295"/>
      <c r="E60" s="295"/>
      <c r="F60" s="295"/>
      <c r="G60" s="295"/>
      <c r="H60" s="295"/>
      <c r="I60" s="295"/>
      <c r="J60" s="295"/>
      <c r="K60" s="295"/>
      <c r="L60" s="295"/>
      <c r="M60" s="295"/>
      <c r="N60" s="295"/>
      <c r="O60" s="368"/>
      <c r="P60" s="369" t="str">
        <f>IF(temp!$K17=0,"-",temp!$P17 &amp; "/" &amp; temp!$K17)</f>
        <v>0/1</v>
      </c>
      <c r="Q60" s="370"/>
      <c r="R60" s="370"/>
      <c r="S60" s="370"/>
      <c r="T60" s="370"/>
      <c r="U60" s="370"/>
      <c r="V60" s="370"/>
      <c r="W60" s="370"/>
      <c r="X60" s="371">
        <f>IFERROR(temp!$P17/temp!$K17,"-")</f>
        <v>0</v>
      </c>
      <c r="Y60" s="372"/>
      <c r="Z60" s="372"/>
      <c r="AA60" s="373"/>
      <c r="AB60" s="369" t="str">
        <f>IF(temp!K17=0,"-",temp!P17 &amp; "/" &amp; temp!K17)</f>
        <v>0/1</v>
      </c>
      <c r="AC60" s="370"/>
      <c r="AD60" s="370"/>
      <c r="AE60" s="370"/>
      <c r="AF60" s="370"/>
      <c r="AG60" s="370"/>
      <c r="AH60" s="370"/>
      <c r="AI60" s="370"/>
      <c r="AJ60" s="372">
        <f>IFERROR(temp!$P17/temp!K17,"-")</f>
        <v>0</v>
      </c>
      <c r="AK60" s="372"/>
      <c r="AL60" s="372"/>
      <c r="AM60" s="372"/>
      <c r="AN60" s="374"/>
      <c r="AO60" s="375"/>
      <c r="AP60" s="375"/>
      <c r="AQ60" s="375"/>
      <c r="AR60" s="375"/>
      <c r="AS60" s="375"/>
      <c r="AT60" s="375"/>
      <c r="AU60" s="376"/>
      <c r="AV60" s="377"/>
      <c r="AW60" s="378"/>
      <c r="AX60" s="378"/>
      <c r="AY60" s="379"/>
      <c r="AZ60" s="375"/>
      <c r="BA60" s="375"/>
      <c r="BB60" s="375"/>
      <c r="BC60" s="375"/>
      <c r="BD60" s="375"/>
      <c r="BE60" s="375"/>
      <c r="BF60" s="375"/>
      <c r="BG60" s="375"/>
      <c r="BH60" s="377"/>
      <c r="BI60" s="378"/>
      <c r="BJ60" s="378"/>
      <c r="BK60" s="380"/>
    </row>
    <row r="61" spans="2:63" ht="15.95" customHeight="1" x14ac:dyDescent="0.2">
      <c r="B61" s="294" t="str">
        <f>temp!J18</f>
        <v>14 Understanding the statuses of external connections</v>
      </c>
      <c r="C61" s="295"/>
      <c r="D61" s="295"/>
      <c r="E61" s="295"/>
      <c r="F61" s="295"/>
      <c r="G61" s="295"/>
      <c r="H61" s="295"/>
      <c r="I61" s="295"/>
      <c r="J61" s="295"/>
      <c r="K61" s="295"/>
      <c r="L61" s="295"/>
      <c r="M61" s="295"/>
      <c r="N61" s="295"/>
      <c r="O61" s="368"/>
      <c r="P61" s="369" t="str">
        <f>IF(temp!$K18=0,"-",temp!$P18 &amp; "/" &amp; temp!$K18)</f>
        <v>0/3</v>
      </c>
      <c r="Q61" s="370"/>
      <c r="R61" s="370"/>
      <c r="S61" s="370"/>
      <c r="T61" s="370"/>
      <c r="U61" s="370"/>
      <c r="V61" s="370"/>
      <c r="W61" s="370"/>
      <c r="X61" s="371">
        <f>IFERROR(temp!$P18/temp!$K18,"-")</f>
        <v>0</v>
      </c>
      <c r="Y61" s="372"/>
      <c r="Z61" s="372"/>
      <c r="AA61" s="373"/>
      <c r="AB61" s="369" t="str">
        <f>IF(temp!K18=0,"-",temp!P18 &amp; "/" &amp; temp!K18)</f>
        <v>0/3</v>
      </c>
      <c r="AC61" s="370"/>
      <c r="AD61" s="370"/>
      <c r="AE61" s="370"/>
      <c r="AF61" s="370"/>
      <c r="AG61" s="370"/>
      <c r="AH61" s="370"/>
      <c r="AI61" s="370"/>
      <c r="AJ61" s="372">
        <f>IFERROR(temp!$P18/temp!K18,"-")</f>
        <v>0</v>
      </c>
      <c r="AK61" s="372"/>
      <c r="AL61" s="372"/>
      <c r="AM61" s="372"/>
      <c r="AN61" s="374"/>
      <c r="AO61" s="375"/>
      <c r="AP61" s="375"/>
      <c r="AQ61" s="375"/>
      <c r="AR61" s="375"/>
      <c r="AS61" s="375"/>
      <c r="AT61" s="375"/>
      <c r="AU61" s="376"/>
      <c r="AV61" s="377"/>
      <c r="AW61" s="378"/>
      <c r="AX61" s="378"/>
      <c r="AY61" s="379"/>
      <c r="AZ61" s="375"/>
      <c r="BA61" s="375"/>
      <c r="BB61" s="375"/>
      <c r="BC61" s="375"/>
      <c r="BD61" s="375"/>
      <c r="BE61" s="375"/>
      <c r="BF61" s="375"/>
      <c r="BG61" s="375"/>
      <c r="BH61" s="377"/>
      <c r="BI61" s="378"/>
      <c r="BJ61" s="378"/>
      <c r="BK61" s="380"/>
    </row>
    <row r="62" spans="2:63" ht="15.95" customHeight="1" x14ac:dyDescent="0.2">
      <c r="B62" s="294" t="str">
        <f>temp!J19</f>
        <v>15 In-house connection rules</v>
      </c>
      <c r="C62" s="295"/>
      <c r="D62" s="295"/>
      <c r="E62" s="295"/>
      <c r="F62" s="295"/>
      <c r="G62" s="295"/>
      <c r="H62" s="295"/>
      <c r="I62" s="295"/>
      <c r="J62" s="295"/>
      <c r="K62" s="295"/>
      <c r="L62" s="295"/>
      <c r="M62" s="295"/>
      <c r="N62" s="295"/>
      <c r="O62" s="368"/>
      <c r="P62" s="369" t="str">
        <f>IF(temp!$K19=0,"-",temp!$P19 &amp; "/" &amp; temp!$K19)</f>
        <v>0/1</v>
      </c>
      <c r="Q62" s="370"/>
      <c r="R62" s="370"/>
      <c r="S62" s="370"/>
      <c r="T62" s="370"/>
      <c r="U62" s="370"/>
      <c r="V62" s="370"/>
      <c r="W62" s="370"/>
      <c r="X62" s="371">
        <f>IFERROR(temp!$P19/temp!$K19,"-")</f>
        <v>0</v>
      </c>
      <c r="Y62" s="372"/>
      <c r="Z62" s="372"/>
      <c r="AA62" s="373"/>
      <c r="AB62" s="369" t="str">
        <f>IF(temp!K19=0,"-",temp!P19 &amp; "/" &amp; temp!K19)</f>
        <v>0/1</v>
      </c>
      <c r="AC62" s="370"/>
      <c r="AD62" s="370"/>
      <c r="AE62" s="370"/>
      <c r="AF62" s="370"/>
      <c r="AG62" s="370"/>
      <c r="AH62" s="370"/>
      <c r="AI62" s="370"/>
      <c r="AJ62" s="372">
        <f>IFERROR(temp!$P19/temp!K19,"-")</f>
        <v>0</v>
      </c>
      <c r="AK62" s="372"/>
      <c r="AL62" s="372"/>
      <c r="AM62" s="372"/>
      <c r="AN62" s="374"/>
      <c r="AO62" s="375"/>
      <c r="AP62" s="375"/>
      <c r="AQ62" s="375"/>
      <c r="AR62" s="375"/>
      <c r="AS62" s="375"/>
      <c r="AT62" s="375"/>
      <c r="AU62" s="376"/>
      <c r="AV62" s="377"/>
      <c r="AW62" s="378"/>
      <c r="AX62" s="378"/>
      <c r="AY62" s="379"/>
      <c r="AZ62" s="375"/>
      <c r="BA62" s="375"/>
      <c r="BB62" s="375"/>
      <c r="BC62" s="375"/>
      <c r="BD62" s="375"/>
      <c r="BE62" s="375"/>
      <c r="BF62" s="375"/>
      <c r="BG62" s="375"/>
      <c r="BH62" s="377"/>
      <c r="BI62" s="378"/>
      <c r="BJ62" s="378"/>
      <c r="BK62" s="380"/>
    </row>
    <row r="63" spans="2:63" ht="15.95" customHeight="1" x14ac:dyDescent="0.2">
      <c r="B63" s="294" t="str">
        <f>temp!J20</f>
        <v>16 Physical security</v>
      </c>
      <c r="C63" s="295"/>
      <c r="D63" s="295"/>
      <c r="E63" s="295"/>
      <c r="F63" s="295"/>
      <c r="G63" s="295"/>
      <c r="H63" s="295"/>
      <c r="I63" s="295"/>
      <c r="J63" s="295"/>
      <c r="K63" s="295"/>
      <c r="L63" s="295"/>
      <c r="M63" s="295"/>
      <c r="N63" s="295"/>
      <c r="O63" s="368"/>
      <c r="P63" s="369" t="str">
        <f>IF(temp!$K20=0,"-",temp!$P20 &amp; "/" &amp; temp!$K20)</f>
        <v>0/2</v>
      </c>
      <c r="Q63" s="370"/>
      <c r="R63" s="370"/>
      <c r="S63" s="370"/>
      <c r="T63" s="370"/>
      <c r="U63" s="370"/>
      <c r="V63" s="370"/>
      <c r="W63" s="370"/>
      <c r="X63" s="371">
        <f>IFERROR(temp!$P20/temp!$K20,"-")</f>
        <v>0</v>
      </c>
      <c r="Y63" s="372"/>
      <c r="Z63" s="372"/>
      <c r="AA63" s="373"/>
      <c r="AB63" s="369" t="str">
        <f>IF(temp!K20=0,"-",temp!P20 &amp; "/" &amp; temp!K20)</f>
        <v>0/2</v>
      </c>
      <c r="AC63" s="370"/>
      <c r="AD63" s="370"/>
      <c r="AE63" s="370"/>
      <c r="AF63" s="370"/>
      <c r="AG63" s="370"/>
      <c r="AH63" s="370"/>
      <c r="AI63" s="370"/>
      <c r="AJ63" s="372">
        <f>IFERROR(temp!$P20/temp!K20,"-")</f>
        <v>0</v>
      </c>
      <c r="AK63" s="372"/>
      <c r="AL63" s="372"/>
      <c r="AM63" s="372"/>
      <c r="AN63" s="374"/>
      <c r="AO63" s="375"/>
      <c r="AP63" s="375"/>
      <c r="AQ63" s="375"/>
      <c r="AR63" s="375"/>
      <c r="AS63" s="375"/>
      <c r="AT63" s="375"/>
      <c r="AU63" s="376"/>
      <c r="AV63" s="377"/>
      <c r="AW63" s="378"/>
      <c r="AX63" s="378"/>
      <c r="AY63" s="379"/>
      <c r="AZ63" s="375"/>
      <c r="BA63" s="375"/>
      <c r="BB63" s="375"/>
      <c r="BC63" s="375"/>
      <c r="BD63" s="375"/>
      <c r="BE63" s="375"/>
      <c r="BF63" s="375"/>
      <c r="BG63" s="375"/>
      <c r="BH63" s="377"/>
      <c r="BI63" s="378"/>
      <c r="BJ63" s="378"/>
      <c r="BK63" s="380"/>
    </row>
    <row r="64" spans="2:63" ht="15.95" customHeight="1" x14ac:dyDescent="0.2">
      <c r="B64" s="294" t="str">
        <f>temp!J21</f>
        <v>17 Communication control</v>
      </c>
      <c r="C64" s="295"/>
      <c r="D64" s="295"/>
      <c r="E64" s="295"/>
      <c r="F64" s="295"/>
      <c r="G64" s="295"/>
      <c r="H64" s="295"/>
      <c r="I64" s="295"/>
      <c r="J64" s="295"/>
      <c r="K64" s="295"/>
      <c r="L64" s="295"/>
      <c r="M64" s="295"/>
      <c r="N64" s="295"/>
      <c r="O64" s="368"/>
      <c r="P64" s="369" t="str">
        <f>IF(temp!$K21=0,"-",temp!$P21 &amp; "/" &amp; temp!$K21)</f>
        <v>-</v>
      </c>
      <c r="Q64" s="370"/>
      <c r="R64" s="370"/>
      <c r="S64" s="370"/>
      <c r="T64" s="370"/>
      <c r="U64" s="370"/>
      <c r="V64" s="370"/>
      <c r="W64" s="370"/>
      <c r="X64" s="371" t="str">
        <f>IFERROR(temp!$P21/temp!$K21,"-")</f>
        <v>-</v>
      </c>
      <c r="Y64" s="372"/>
      <c r="Z64" s="372"/>
      <c r="AA64" s="373"/>
      <c r="AB64" s="369" t="str">
        <f>IF(temp!K21=0,"-",temp!P21 &amp; "/" &amp; temp!K21)</f>
        <v>-</v>
      </c>
      <c r="AC64" s="370"/>
      <c r="AD64" s="370"/>
      <c r="AE64" s="370"/>
      <c r="AF64" s="370"/>
      <c r="AG64" s="370"/>
      <c r="AH64" s="370"/>
      <c r="AI64" s="370"/>
      <c r="AJ64" s="372" t="str">
        <f>IFERROR(temp!$P21/temp!K21,"-")</f>
        <v>-</v>
      </c>
      <c r="AK64" s="372"/>
      <c r="AL64" s="372"/>
      <c r="AM64" s="372"/>
      <c r="AN64" s="374"/>
      <c r="AO64" s="375"/>
      <c r="AP64" s="375"/>
      <c r="AQ64" s="375"/>
      <c r="AR64" s="375"/>
      <c r="AS64" s="375"/>
      <c r="AT64" s="375"/>
      <c r="AU64" s="376"/>
      <c r="AV64" s="377"/>
      <c r="AW64" s="378"/>
      <c r="AX64" s="378"/>
      <c r="AY64" s="379"/>
      <c r="AZ64" s="375"/>
      <c r="BA64" s="375"/>
      <c r="BB64" s="375"/>
      <c r="BC64" s="375"/>
      <c r="BD64" s="375"/>
      <c r="BE64" s="375"/>
      <c r="BF64" s="375"/>
      <c r="BG64" s="375"/>
      <c r="BH64" s="377"/>
      <c r="BI64" s="378"/>
      <c r="BJ64" s="378"/>
      <c r="BK64" s="380"/>
    </row>
    <row r="65" spans="2:63" ht="15.95" customHeight="1" x14ac:dyDescent="0.2">
      <c r="B65" s="294" t="str">
        <f>temp!J22</f>
        <v>18 Authentication/Approval</v>
      </c>
      <c r="C65" s="295"/>
      <c r="D65" s="295"/>
      <c r="E65" s="295"/>
      <c r="F65" s="295"/>
      <c r="G65" s="295"/>
      <c r="H65" s="295"/>
      <c r="I65" s="295"/>
      <c r="J65" s="295"/>
      <c r="K65" s="295"/>
      <c r="L65" s="295"/>
      <c r="M65" s="295"/>
      <c r="N65" s="295"/>
      <c r="O65" s="368"/>
      <c r="P65" s="369" t="str">
        <f>IF(temp!$K22=0,"-",temp!$P22 &amp; "/" &amp; temp!$K22)</f>
        <v>0/4</v>
      </c>
      <c r="Q65" s="370"/>
      <c r="R65" s="370"/>
      <c r="S65" s="370"/>
      <c r="T65" s="370"/>
      <c r="U65" s="370"/>
      <c r="V65" s="370"/>
      <c r="W65" s="370"/>
      <c r="X65" s="371">
        <f>IFERROR(temp!$P22/temp!$K22,"-")</f>
        <v>0</v>
      </c>
      <c r="Y65" s="372"/>
      <c r="Z65" s="372"/>
      <c r="AA65" s="373"/>
      <c r="AB65" s="369" t="str">
        <f>IF(temp!K22=0,"-",temp!P22 &amp; "/" &amp; temp!K22)</f>
        <v>0/4</v>
      </c>
      <c r="AC65" s="370"/>
      <c r="AD65" s="370"/>
      <c r="AE65" s="370"/>
      <c r="AF65" s="370"/>
      <c r="AG65" s="370"/>
      <c r="AH65" s="370"/>
      <c r="AI65" s="370"/>
      <c r="AJ65" s="372">
        <f>IFERROR(temp!$P22/temp!K22,"-")</f>
        <v>0</v>
      </c>
      <c r="AK65" s="372"/>
      <c r="AL65" s="372"/>
      <c r="AM65" s="372"/>
      <c r="AN65" s="374"/>
      <c r="AO65" s="375"/>
      <c r="AP65" s="375"/>
      <c r="AQ65" s="375"/>
      <c r="AR65" s="375"/>
      <c r="AS65" s="375"/>
      <c r="AT65" s="375"/>
      <c r="AU65" s="376"/>
      <c r="AV65" s="377"/>
      <c r="AW65" s="378"/>
      <c r="AX65" s="378"/>
      <c r="AY65" s="379"/>
      <c r="AZ65" s="375"/>
      <c r="BA65" s="375"/>
      <c r="BB65" s="375"/>
      <c r="BC65" s="375"/>
      <c r="BD65" s="375"/>
      <c r="BE65" s="375"/>
      <c r="BF65" s="375"/>
      <c r="BG65" s="375"/>
      <c r="BH65" s="377"/>
      <c r="BI65" s="378"/>
      <c r="BJ65" s="378"/>
      <c r="BK65" s="380"/>
    </row>
    <row r="66" spans="2:63" ht="15.95" customHeight="1" x14ac:dyDescent="0.2">
      <c r="B66" s="294" t="str">
        <f>temp!J23</f>
        <v>19 Applying patches and updates</v>
      </c>
      <c r="C66" s="295"/>
      <c r="D66" s="295"/>
      <c r="E66" s="295"/>
      <c r="F66" s="295"/>
      <c r="G66" s="295"/>
      <c r="H66" s="295"/>
      <c r="I66" s="295"/>
      <c r="J66" s="295"/>
      <c r="K66" s="295"/>
      <c r="L66" s="295"/>
      <c r="M66" s="295"/>
      <c r="N66" s="295"/>
      <c r="O66" s="368"/>
      <c r="P66" s="369" t="str">
        <f>IF(temp!$K23=0,"-",temp!$P23 &amp; "/" &amp; temp!$K23)</f>
        <v>0/1</v>
      </c>
      <c r="Q66" s="370"/>
      <c r="R66" s="370"/>
      <c r="S66" s="370"/>
      <c r="T66" s="370"/>
      <c r="U66" s="370"/>
      <c r="V66" s="370"/>
      <c r="W66" s="370"/>
      <c r="X66" s="371">
        <f>IFERROR(temp!$P23/temp!$K23,"-")</f>
        <v>0</v>
      </c>
      <c r="Y66" s="372"/>
      <c r="Z66" s="372"/>
      <c r="AA66" s="373"/>
      <c r="AB66" s="369" t="str">
        <f>IF(temp!K23=0,"-",temp!P23 &amp; "/" &amp; temp!K23)</f>
        <v>0/1</v>
      </c>
      <c r="AC66" s="370"/>
      <c r="AD66" s="370"/>
      <c r="AE66" s="370"/>
      <c r="AF66" s="370"/>
      <c r="AG66" s="370"/>
      <c r="AH66" s="370"/>
      <c r="AI66" s="370"/>
      <c r="AJ66" s="372">
        <f>IFERROR(temp!$P23/temp!K23,"-")</f>
        <v>0</v>
      </c>
      <c r="AK66" s="372"/>
      <c r="AL66" s="372"/>
      <c r="AM66" s="372"/>
      <c r="AN66" s="374"/>
      <c r="AO66" s="375"/>
      <c r="AP66" s="375"/>
      <c r="AQ66" s="375"/>
      <c r="AR66" s="375"/>
      <c r="AS66" s="375"/>
      <c r="AT66" s="375"/>
      <c r="AU66" s="376"/>
      <c r="AV66" s="377"/>
      <c r="AW66" s="378"/>
      <c r="AX66" s="378"/>
      <c r="AY66" s="379"/>
      <c r="AZ66" s="375"/>
      <c r="BA66" s="375"/>
      <c r="BB66" s="375"/>
      <c r="BC66" s="375"/>
      <c r="BD66" s="375"/>
      <c r="BE66" s="375"/>
      <c r="BF66" s="375"/>
      <c r="BG66" s="375"/>
      <c r="BH66" s="377"/>
      <c r="BI66" s="378"/>
      <c r="BJ66" s="378"/>
      <c r="BK66" s="380"/>
    </row>
    <row r="67" spans="2:63" ht="15.95" customHeight="1" x14ac:dyDescent="0.2">
      <c r="B67" s="294" t="str">
        <f>temp!J24</f>
        <v>20 Data protection</v>
      </c>
      <c r="C67" s="295"/>
      <c r="D67" s="295"/>
      <c r="E67" s="295"/>
      <c r="F67" s="295"/>
      <c r="G67" s="295"/>
      <c r="H67" s="295"/>
      <c r="I67" s="295"/>
      <c r="J67" s="295"/>
      <c r="K67" s="295"/>
      <c r="L67" s="295"/>
      <c r="M67" s="295"/>
      <c r="N67" s="295"/>
      <c r="O67" s="368"/>
      <c r="P67" s="369" t="str">
        <f>IF(temp!$K24=0,"-",temp!$P24 &amp; "/" &amp; temp!$K24)</f>
        <v>-</v>
      </c>
      <c r="Q67" s="370"/>
      <c r="R67" s="370"/>
      <c r="S67" s="370"/>
      <c r="T67" s="370"/>
      <c r="U67" s="370"/>
      <c r="V67" s="370"/>
      <c r="W67" s="370"/>
      <c r="X67" s="371" t="str">
        <f>IFERROR(temp!$P24/temp!$K24,"-")</f>
        <v>-</v>
      </c>
      <c r="Y67" s="372"/>
      <c r="Z67" s="372"/>
      <c r="AA67" s="373"/>
      <c r="AB67" s="369" t="str">
        <f>IF(temp!K24=0,"-",temp!P24 &amp; "/" &amp; temp!K24)</f>
        <v>-</v>
      </c>
      <c r="AC67" s="370"/>
      <c r="AD67" s="370"/>
      <c r="AE67" s="370"/>
      <c r="AF67" s="370"/>
      <c r="AG67" s="370"/>
      <c r="AH67" s="370"/>
      <c r="AI67" s="370"/>
      <c r="AJ67" s="372" t="str">
        <f>IFERROR(temp!$P24/temp!K24,"-")</f>
        <v>-</v>
      </c>
      <c r="AK67" s="372"/>
      <c r="AL67" s="372"/>
      <c r="AM67" s="372"/>
      <c r="AN67" s="374"/>
      <c r="AO67" s="375"/>
      <c r="AP67" s="375"/>
      <c r="AQ67" s="375"/>
      <c r="AR67" s="375"/>
      <c r="AS67" s="375"/>
      <c r="AT67" s="375"/>
      <c r="AU67" s="376"/>
      <c r="AV67" s="377"/>
      <c r="AW67" s="378"/>
      <c r="AX67" s="378"/>
      <c r="AY67" s="379"/>
      <c r="AZ67" s="375"/>
      <c r="BA67" s="375"/>
      <c r="BB67" s="375"/>
      <c r="BC67" s="375"/>
      <c r="BD67" s="375"/>
      <c r="BE67" s="375"/>
      <c r="BF67" s="375"/>
      <c r="BG67" s="375"/>
      <c r="BH67" s="377"/>
      <c r="BI67" s="378"/>
      <c r="BJ67" s="378"/>
      <c r="BK67" s="380"/>
    </row>
    <row r="68" spans="2:63" ht="15.95" customHeight="1" x14ac:dyDescent="0.2">
      <c r="B68" s="294" t="str">
        <f>temp!J25</f>
        <v>21 Office tool-related</v>
      </c>
      <c r="C68" s="295"/>
      <c r="D68" s="295"/>
      <c r="E68" s="295"/>
      <c r="F68" s="295"/>
      <c r="G68" s="295"/>
      <c r="H68" s="295"/>
      <c r="I68" s="295"/>
      <c r="J68" s="295"/>
      <c r="K68" s="295"/>
      <c r="L68" s="295"/>
      <c r="M68" s="295"/>
      <c r="N68" s="295"/>
      <c r="O68" s="368"/>
      <c r="P68" s="369" t="str">
        <f>IF(temp!$K25=0,"-",temp!$P25 &amp; "/" &amp; temp!$K25)</f>
        <v>-</v>
      </c>
      <c r="Q68" s="370"/>
      <c r="R68" s="370"/>
      <c r="S68" s="370"/>
      <c r="T68" s="370"/>
      <c r="U68" s="370"/>
      <c r="V68" s="370"/>
      <c r="W68" s="370"/>
      <c r="X68" s="371" t="str">
        <f>IFERROR(temp!$P25/temp!$K25,"-")</f>
        <v>-</v>
      </c>
      <c r="Y68" s="372"/>
      <c r="Z68" s="372"/>
      <c r="AA68" s="373"/>
      <c r="AB68" s="369" t="str">
        <f>IF(temp!K25=0,"-",temp!P25 &amp; "/" &amp; temp!K25)</f>
        <v>-</v>
      </c>
      <c r="AC68" s="370"/>
      <c r="AD68" s="370"/>
      <c r="AE68" s="370"/>
      <c r="AF68" s="370"/>
      <c r="AG68" s="370"/>
      <c r="AH68" s="370"/>
      <c r="AI68" s="370"/>
      <c r="AJ68" s="372" t="str">
        <f>IFERROR(temp!$P25/temp!K25,"-")</f>
        <v>-</v>
      </c>
      <c r="AK68" s="372"/>
      <c r="AL68" s="372"/>
      <c r="AM68" s="372"/>
      <c r="AN68" s="374"/>
      <c r="AO68" s="375"/>
      <c r="AP68" s="375"/>
      <c r="AQ68" s="375"/>
      <c r="AR68" s="375"/>
      <c r="AS68" s="375"/>
      <c r="AT68" s="375"/>
      <c r="AU68" s="376"/>
      <c r="AV68" s="377"/>
      <c r="AW68" s="378"/>
      <c r="AX68" s="378"/>
      <c r="AY68" s="379"/>
      <c r="AZ68" s="375"/>
      <c r="BA68" s="375"/>
      <c r="BB68" s="375"/>
      <c r="BC68" s="375"/>
      <c r="BD68" s="375"/>
      <c r="BE68" s="375"/>
      <c r="BF68" s="375"/>
      <c r="BG68" s="375"/>
      <c r="BH68" s="377"/>
      <c r="BI68" s="378"/>
      <c r="BJ68" s="378"/>
      <c r="BK68" s="380"/>
    </row>
    <row r="69" spans="2:63" ht="15.95" customHeight="1" x14ac:dyDescent="0.2">
      <c r="B69" s="294" t="str">
        <f>temp!J26</f>
        <v>22 Malware countermeasures</v>
      </c>
      <c r="C69" s="295"/>
      <c r="D69" s="295"/>
      <c r="E69" s="295"/>
      <c r="F69" s="295"/>
      <c r="G69" s="295"/>
      <c r="H69" s="295"/>
      <c r="I69" s="295"/>
      <c r="J69" s="295"/>
      <c r="K69" s="295"/>
      <c r="L69" s="295"/>
      <c r="M69" s="295"/>
      <c r="N69" s="295"/>
      <c r="O69" s="368"/>
      <c r="P69" s="369" t="str">
        <f>IF(temp!$K26=0,"-",temp!$P26 &amp; "/" &amp; temp!$K26)</f>
        <v>0/2</v>
      </c>
      <c r="Q69" s="370"/>
      <c r="R69" s="370"/>
      <c r="S69" s="370"/>
      <c r="T69" s="370"/>
      <c r="U69" s="370"/>
      <c r="V69" s="370"/>
      <c r="W69" s="381"/>
      <c r="X69" s="371">
        <f>IFERROR(temp!$P26/temp!$K26,"-")</f>
        <v>0</v>
      </c>
      <c r="Y69" s="372"/>
      <c r="Z69" s="372"/>
      <c r="AA69" s="373"/>
      <c r="AB69" s="369" t="str">
        <f>IF(temp!K26=0,"-",temp!P26 &amp; "/" &amp; temp!K26)</f>
        <v>0/2</v>
      </c>
      <c r="AC69" s="370"/>
      <c r="AD69" s="370"/>
      <c r="AE69" s="370"/>
      <c r="AF69" s="370"/>
      <c r="AG69" s="370"/>
      <c r="AH69" s="370"/>
      <c r="AI69" s="370"/>
      <c r="AJ69" s="372">
        <f>IFERROR(temp!$P26/temp!K26,"-")</f>
        <v>0</v>
      </c>
      <c r="AK69" s="372"/>
      <c r="AL69" s="372"/>
      <c r="AM69" s="372"/>
      <c r="AN69" s="374"/>
      <c r="AO69" s="375"/>
      <c r="AP69" s="375"/>
      <c r="AQ69" s="375"/>
      <c r="AR69" s="375"/>
      <c r="AS69" s="375"/>
      <c r="AT69" s="375"/>
      <c r="AU69" s="376"/>
      <c r="AV69" s="377"/>
      <c r="AW69" s="378"/>
      <c r="AX69" s="378"/>
      <c r="AY69" s="379"/>
      <c r="AZ69" s="375"/>
      <c r="BA69" s="375"/>
      <c r="BB69" s="375"/>
      <c r="BC69" s="375"/>
      <c r="BD69" s="375"/>
      <c r="BE69" s="375"/>
      <c r="BF69" s="375"/>
      <c r="BG69" s="375"/>
      <c r="BH69" s="377"/>
      <c r="BI69" s="378"/>
      <c r="BJ69" s="378"/>
      <c r="BK69" s="380"/>
    </row>
    <row r="70" spans="2:63" ht="15.95" customHeight="1" x14ac:dyDescent="0.2">
      <c r="B70" s="294" t="str">
        <f>temp!J27</f>
        <v>23 Detecting unauthorized access</v>
      </c>
      <c r="C70" s="295"/>
      <c r="D70" s="295"/>
      <c r="E70" s="295"/>
      <c r="F70" s="295"/>
      <c r="G70" s="295"/>
      <c r="H70" s="295"/>
      <c r="I70" s="295"/>
      <c r="J70" s="295"/>
      <c r="K70" s="295"/>
      <c r="L70" s="295"/>
      <c r="M70" s="295"/>
      <c r="N70" s="295"/>
      <c r="O70" s="368"/>
      <c r="P70" s="369" t="str">
        <f>IF(temp!$K27=0,"-",temp!$P27 &amp; "/" &amp; temp!$K27)</f>
        <v>-</v>
      </c>
      <c r="Q70" s="370"/>
      <c r="R70" s="370"/>
      <c r="S70" s="370"/>
      <c r="T70" s="370"/>
      <c r="U70" s="370"/>
      <c r="V70" s="370"/>
      <c r="W70" s="381"/>
      <c r="X70" s="371" t="str">
        <f>IFERROR(temp!$P27/temp!$K27,"-")</f>
        <v>-</v>
      </c>
      <c r="Y70" s="372"/>
      <c r="Z70" s="372"/>
      <c r="AA70" s="373"/>
      <c r="AB70" s="369" t="str">
        <f>IF(temp!K27=0,"-",temp!P27 &amp; "/" &amp; temp!K27)</f>
        <v>-</v>
      </c>
      <c r="AC70" s="370"/>
      <c r="AD70" s="370"/>
      <c r="AE70" s="370"/>
      <c r="AF70" s="370"/>
      <c r="AG70" s="370"/>
      <c r="AH70" s="370"/>
      <c r="AI70" s="370"/>
      <c r="AJ70" s="372" t="str">
        <f>IFERROR(temp!$P27/temp!K27,"-")</f>
        <v>-</v>
      </c>
      <c r="AK70" s="372"/>
      <c r="AL70" s="372"/>
      <c r="AM70" s="372"/>
      <c r="AN70" s="374"/>
      <c r="AO70" s="375"/>
      <c r="AP70" s="375"/>
      <c r="AQ70" s="375"/>
      <c r="AR70" s="375"/>
      <c r="AS70" s="375"/>
      <c r="AT70" s="375"/>
      <c r="AU70" s="376"/>
      <c r="AV70" s="377"/>
      <c r="AW70" s="378"/>
      <c r="AX70" s="378"/>
      <c r="AY70" s="379"/>
      <c r="AZ70" s="375"/>
      <c r="BA70" s="375"/>
      <c r="BB70" s="375"/>
      <c r="BC70" s="375"/>
      <c r="BD70" s="375"/>
      <c r="BE70" s="375"/>
      <c r="BF70" s="375"/>
      <c r="BG70" s="375"/>
      <c r="BH70" s="377"/>
      <c r="BI70" s="378"/>
      <c r="BJ70" s="378"/>
      <c r="BK70" s="380"/>
    </row>
    <row r="71" spans="2:63" ht="15.95" customHeight="1" x14ac:dyDescent="0.2">
      <c r="B71" s="405" t="str">
        <f>temp!J28</f>
        <v>24 Backup/Restore</v>
      </c>
      <c r="C71" s="406"/>
      <c r="D71" s="406"/>
      <c r="E71" s="406"/>
      <c r="F71" s="406"/>
      <c r="G71" s="406"/>
      <c r="H71" s="406"/>
      <c r="I71" s="406"/>
      <c r="J71" s="406"/>
      <c r="K71" s="406"/>
      <c r="L71" s="406"/>
      <c r="M71" s="406"/>
      <c r="N71" s="406"/>
      <c r="O71" s="407"/>
      <c r="P71" s="408" t="str">
        <f>IF(temp!$K28=0,"-",temp!$P28 &amp; "/" &amp; temp!$K28)</f>
        <v>0/3</v>
      </c>
      <c r="Q71" s="409"/>
      <c r="R71" s="409"/>
      <c r="S71" s="409"/>
      <c r="T71" s="409"/>
      <c r="U71" s="409"/>
      <c r="V71" s="409"/>
      <c r="W71" s="410"/>
      <c r="X71" s="411">
        <f>IFERROR(temp!$P28/temp!$K28,"-")</f>
        <v>0</v>
      </c>
      <c r="Y71" s="412"/>
      <c r="Z71" s="412"/>
      <c r="AA71" s="413"/>
      <c r="AB71" s="408" t="str">
        <f>IF(temp!K28=0,"-",temp!P28 &amp; "/" &amp; temp!K28)</f>
        <v>0/3</v>
      </c>
      <c r="AC71" s="409"/>
      <c r="AD71" s="409"/>
      <c r="AE71" s="409"/>
      <c r="AF71" s="409"/>
      <c r="AG71" s="409"/>
      <c r="AH71" s="409"/>
      <c r="AI71" s="409"/>
      <c r="AJ71" s="412">
        <f>IFERROR(temp!$P28/temp!K28,"-")</f>
        <v>0</v>
      </c>
      <c r="AK71" s="412"/>
      <c r="AL71" s="412"/>
      <c r="AM71" s="412"/>
      <c r="AN71" s="414"/>
      <c r="AO71" s="389"/>
      <c r="AP71" s="389"/>
      <c r="AQ71" s="389"/>
      <c r="AR71" s="389"/>
      <c r="AS71" s="389"/>
      <c r="AT71" s="389"/>
      <c r="AU71" s="415"/>
      <c r="AV71" s="386"/>
      <c r="AW71" s="387"/>
      <c r="AX71" s="387"/>
      <c r="AY71" s="388"/>
      <c r="AZ71" s="389"/>
      <c r="BA71" s="389"/>
      <c r="BB71" s="389"/>
      <c r="BC71" s="389"/>
      <c r="BD71" s="389"/>
      <c r="BE71" s="389"/>
      <c r="BF71" s="389"/>
      <c r="BG71" s="389"/>
      <c r="BH71" s="386"/>
      <c r="BI71" s="387"/>
      <c r="BJ71" s="387"/>
      <c r="BK71" s="390"/>
    </row>
    <row r="72" spans="2:63" ht="15.95" customHeight="1" thickBot="1" x14ac:dyDescent="0.3">
      <c r="B72" s="391" t="s">
        <v>672</v>
      </c>
      <c r="C72" s="392"/>
      <c r="D72" s="392"/>
      <c r="E72" s="392"/>
      <c r="F72" s="392"/>
      <c r="G72" s="392"/>
      <c r="H72" s="392"/>
      <c r="I72" s="392"/>
      <c r="J72" s="392"/>
      <c r="K72" s="392"/>
      <c r="L72" s="392"/>
      <c r="M72" s="392"/>
      <c r="N72" s="392"/>
      <c r="O72" s="392"/>
      <c r="P72" s="393" t="str">
        <f>temp!$P29 &amp; "/" &amp; temp!$K29</f>
        <v>0/50</v>
      </c>
      <c r="Q72" s="394"/>
      <c r="R72" s="394"/>
      <c r="S72" s="394"/>
      <c r="T72" s="394"/>
      <c r="U72" s="394"/>
      <c r="V72" s="394"/>
      <c r="W72" s="394"/>
      <c r="X72" s="395">
        <f>IFERROR(temp!$P29/temp!$K29,"-")</f>
        <v>0</v>
      </c>
      <c r="Y72" s="396"/>
      <c r="Z72" s="396"/>
      <c r="AA72" s="397"/>
      <c r="AB72" s="393" t="str">
        <f>IF(temp!K29=0,"-",temp!P29 &amp; "/" &amp; temp!K29)</f>
        <v>0/50</v>
      </c>
      <c r="AC72" s="394"/>
      <c r="AD72" s="394"/>
      <c r="AE72" s="394"/>
      <c r="AF72" s="394"/>
      <c r="AG72" s="394"/>
      <c r="AH72" s="394"/>
      <c r="AI72" s="394"/>
      <c r="AJ72" s="398">
        <f>IFERROR(temp!$P29/temp!K29,"-")</f>
        <v>0</v>
      </c>
      <c r="AK72" s="399"/>
      <c r="AL72" s="399"/>
      <c r="AM72" s="400"/>
      <c r="AN72" s="401"/>
      <c r="AO72" s="402"/>
      <c r="AP72" s="402"/>
      <c r="AQ72" s="402"/>
      <c r="AR72" s="402"/>
      <c r="AS72" s="402"/>
      <c r="AT72" s="402"/>
      <c r="AU72" s="403"/>
      <c r="AV72" s="383"/>
      <c r="AW72" s="384"/>
      <c r="AX72" s="384"/>
      <c r="AY72" s="404"/>
      <c r="AZ72" s="382"/>
      <c r="BA72" s="382"/>
      <c r="BB72" s="382"/>
      <c r="BC72" s="382"/>
      <c r="BD72" s="382"/>
      <c r="BE72" s="382"/>
      <c r="BF72" s="382"/>
      <c r="BG72" s="382"/>
      <c r="BH72" s="383"/>
      <c r="BI72" s="384"/>
      <c r="BJ72" s="384"/>
      <c r="BK72" s="385"/>
    </row>
  </sheetData>
  <mergeCells count="351">
    <mergeCell ref="AZ72:BG72"/>
    <mergeCell ref="BH72:BK72"/>
    <mergeCell ref="AV71:AY71"/>
    <mergeCell ref="AZ71:BG71"/>
    <mergeCell ref="BH71:BK71"/>
    <mergeCell ref="B72:O72"/>
    <mergeCell ref="P72:W72"/>
    <mergeCell ref="X72:AA72"/>
    <mergeCell ref="AB72:AI72"/>
    <mergeCell ref="AJ72:AM72"/>
    <mergeCell ref="AN72:AU72"/>
    <mergeCell ref="AV72:AY72"/>
    <mergeCell ref="B71:O71"/>
    <mergeCell ref="P71:W71"/>
    <mergeCell ref="X71:AA71"/>
    <mergeCell ref="AB71:AI71"/>
    <mergeCell ref="AJ71:AM71"/>
    <mergeCell ref="AN71:AU71"/>
    <mergeCell ref="B70:O70"/>
    <mergeCell ref="P70:W70"/>
    <mergeCell ref="X70:AA70"/>
    <mergeCell ref="AB70:AI70"/>
    <mergeCell ref="AJ70:AM70"/>
    <mergeCell ref="AN70:AU70"/>
    <mergeCell ref="AV70:AY70"/>
    <mergeCell ref="AZ70:BG70"/>
    <mergeCell ref="BH70:BK70"/>
    <mergeCell ref="B69:O69"/>
    <mergeCell ref="P69:W69"/>
    <mergeCell ref="X69:AA69"/>
    <mergeCell ref="AB69:AI69"/>
    <mergeCell ref="AJ69:AM69"/>
    <mergeCell ref="AN69:AU69"/>
    <mergeCell ref="AV69:AY69"/>
    <mergeCell ref="AZ69:BG69"/>
    <mergeCell ref="BH69:BK69"/>
    <mergeCell ref="AV67:AY67"/>
    <mergeCell ref="AZ67:BG67"/>
    <mergeCell ref="BH67:BK67"/>
    <mergeCell ref="B68:O68"/>
    <mergeCell ref="P68:W68"/>
    <mergeCell ref="X68:AA68"/>
    <mergeCell ref="AB68:AI68"/>
    <mergeCell ref="AJ68:AM68"/>
    <mergeCell ref="AN68:AU68"/>
    <mergeCell ref="AV68:AY68"/>
    <mergeCell ref="B67:O67"/>
    <mergeCell ref="P67:W67"/>
    <mergeCell ref="X67:AA67"/>
    <mergeCell ref="AB67:AI67"/>
    <mergeCell ref="AJ67:AM67"/>
    <mergeCell ref="AN67:AU67"/>
    <mergeCell ref="AZ68:BG68"/>
    <mergeCell ref="BH68:BK68"/>
    <mergeCell ref="B66:O66"/>
    <mergeCell ref="P66:W66"/>
    <mergeCell ref="X66:AA66"/>
    <mergeCell ref="AB66:AI66"/>
    <mergeCell ref="AJ66:AM66"/>
    <mergeCell ref="AN66:AU66"/>
    <mergeCell ref="AV66:AY66"/>
    <mergeCell ref="AZ66:BG66"/>
    <mergeCell ref="BH66:BK66"/>
    <mergeCell ref="B65:O65"/>
    <mergeCell ref="P65:W65"/>
    <mergeCell ref="X65:AA65"/>
    <mergeCell ref="AB65:AI65"/>
    <mergeCell ref="AJ65:AM65"/>
    <mergeCell ref="AN65:AU65"/>
    <mergeCell ref="AV65:AY65"/>
    <mergeCell ref="AZ65:BG65"/>
    <mergeCell ref="BH65:BK65"/>
    <mergeCell ref="AV63:AY63"/>
    <mergeCell ref="AZ63:BG63"/>
    <mergeCell ref="BH63:BK63"/>
    <mergeCell ref="B64:O64"/>
    <mergeCell ref="P64:W64"/>
    <mergeCell ref="X64:AA64"/>
    <mergeCell ref="AB64:AI64"/>
    <mergeCell ref="AJ64:AM64"/>
    <mergeCell ref="AN64:AU64"/>
    <mergeCell ref="AV64:AY64"/>
    <mergeCell ref="B63:O63"/>
    <mergeCell ref="P63:W63"/>
    <mergeCell ref="X63:AA63"/>
    <mergeCell ref="AB63:AI63"/>
    <mergeCell ref="AJ63:AM63"/>
    <mergeCell ref="AN63:AU63"/>
    <mergeCell ref="AZ64:BG64"/>
    <mergeCell ref="BH64:BK64"/>
    <mergeCell ref="B62:O62"/>
    <mergeCell ref="P62:W62"/>
    <mergeCell ref="X62:AA62"/>
    <mergeCell ref="AB62:AI62"/>
    <mergeCell ref="AJ62:AM62"/>
    <mergeCell ref="AN62:AU62"/>
    <mergeCell ref="AV62:AY62"/>
    <mergeCell ref="AZ62:BG62"/>
    <mergeCell ref="BH62:BK62"/>
    <mergeCell ref="B61:O61"/>
    <mergeCell ref="P61:W61"/>
    <mergeCell ref="X61:AA61"/>
    <mergeCell ref="AB61:AI61"/>
    <mergeCell ref="AJ61:AM61"/>
    <mergeCell ref="AN61:AU61"/>
    <mergeCell ref="AV61:AY61"/>
    <mergeCell ref="AZ61:BG61"/>
    <mergeCell ref="BH61:BK61"/>
    <mergeCell ref="AV59:AY59"/>
    <mergeCell ref="AZ59:BG59"/>
    <mergeCell ref="BH59:BK59"/>
    <mergeCell ref="B60:O60"/>
    <mergeCell ref="P60:W60"/>
    <mergeCell ref="X60:AA60"/>
    <mergeCell ref="AB60:AI60"/>
    <mergeCell ref="AJ60:AM60"/>
    <mergeCell ref="AN60:AU60"/>
    <mergeCell ref="AV60:AY60"/>
    <mergeCell ref="B59:O59"/>
    <mergeCell ref="P59:W59"/>
    <mergeCell ref="X59:AA59"/>
    <mergeCell ref="AB59:AI59"/>
    <mergeCell ref="AJ59:AM59"/>
    <mergeCell ref="AN59:AU59"/>
    <mergeCell ref="AZ60:BG60"/>
    <mergeCell ref="BH60:BK60"/>
    <mergeCell ref="B58:O58"/>
    <mergeCell ref="P58:W58"/>
    <mergeCell ref="X58:AA58"/>
    <mergeCell ref="AB58:AI58"/>
    <mergeCell ref="AJ58:AM58"/>
    <mergeCell ref="AN58:AU58"/>
    <mergeCell ref="AV58:AY58"/>
    <mergeCell ref="AZ58:BG58"/>
    <mergeCell ref="BH58:BK58"/>
    <mergeCell ref="B57:O57"/>
    <mergeCell ref="P57:W57"/>
    <mergeCell ref="X57:AA57"/>
    <mergeCell ref="AB57:AI57"/>
    <mergeCell ref="AJ57:AM57"/>
    <mergeCell ref="AN57:AU57"/>
    <mergeCell ref="AV57:AY57"/>
    <mergeCell ref="AZ57:BG57"/>
    <mergeCell ref="BH57:BK57"/>
    <mergeCell ref="AV55:AY55"/>
    <mergeCell ref="AZ55:BG55"/>
    <mergeCell ref="BH55:BK55"/>
    <mergeCell ref="B56:O56"/>
    <mergeCell ref="P56:W56"/>
    <mergeCell ref="X56:AA56"/>
    <mergeCell ref="AB56:AI56"/>
    <mergeCell ref="AJ56:AM56"/>
    <mergeCell ref="AN56:AU56"/>
    <mergeCell ref="AV56:AY56"/>
    <mergeCell ref="B55:O55"/>
    <mergeCell ref="P55:W55"/>
    <mergeCell ref="X55:AA55"/>
    <mergeCell ref="AB55:AI55"/>
    <mergeCell ref="AJ55:AM55"/>
    <mergeCell ref="AN55:AU55"/>
    <mergeCell ref="AZ56:BG56"/>
    <mergeCell ref="BH56:BK56"/>
    <mergeCell ref="B54:O54"/>
    <mergeCell ref="P54:W54"/>
    <mergeCell ref="X54:AA54"/>
    <mergeCell ref="AB54:AI54"/>
    <mergeCell ref="AJ54:AM54"/>
    <mergeCell ref="AN54:AU54"/>
    <mergeCell ref="AV54:AY54"/>
    <mergeCell ref="AZ54:BG54"/>
    <mergeCell ref="BH54:BK54"/>
    <mergeCell ref="B53:O53"/>
    <mergeCell ref="P53:W53"/>
    <mergeCell ref="X53:AA53"/>
    <mergeCell ref="AB53:AI53"/>
    <mergeCell ref="AJ53:AM53"/>
    <mergeCell ref="AN53:AU53"/>
    <mergeCell ref="AV53:AY53"/>
    <mergeCell ref="AZ53:BG53"/>
    <mergeCell ref="BH53:BK53"/>
    <mergeCell ref="AV51:AY51"/>
    <mergeCell ref="AZ51:BG51"/>
    <mergeCell ref="BH51:BK51"/>
    <mergeCell ref="B52:O52"/>
    <mergeCell ref="P52:W52"/>
    <mergeCell ref="X52:AA52"/>
    <mergeCell ref="AB52:AI52"/>
    <mergeCell ref="AJ52:AM52"/>
    <mergeCell ref="AN52:AU52"/>
    <mergeCell ref="AV52:AY52"/>
    <mergeCell ref="B51:O51"/>
    <mergeCell ref="P51:W51"/>
    <mergeCell ref="X51:AA51"/>
    <mergeCell ref="AB51:AI51"/>
    <mergeCell ref="AJ51:AM51"/>
    <mergeCell ref="AN51:AU51"/>
    <mergeCell ref="AZ52:BG52"/>
    <mergeCell ref="BH52:BK52"/>
    <mergeCell ref="B50:O50"/>
    <mergeCell ref="P50:W50"/>
    <mergeCell ref="X50:AA50"/>
    <mergeCell ref="AB50:AI50"/>
    <mergeCell ref="AJ50:AM50"/>
    <mergeCell ref="AN50:AU50"/>
    <mergeCell ref="AV50:AY50"/>
    <mergeCell ref="AZ50:BG50"/>
    <mergeCell ref="BH50:BK50"/>
    <mergeCell ref="B49:O49"/>
    <mergeCell ref="P49:W49"/>
    <mergeCell ref="X49:AA49"/>
    <mergeCell ref="AB49:AI49"/>
    <mergeCell ref="AJ49:AM49"/>
    <mergeCell ref="AN49:AU49"/>
    <mergeCell ref="AV49:AY49"/>
    <mergeCell ref="AZ49:BG49"/>
    <mergeCell ref="BH49:BK49"/>
    <mergeCell ref="AV47:AY47"/>
    <mergeCell ref="AZ47:BG47"/>
    <mergeCell ref="BH47:BK47"/>
    <mergeCell ref="B48:O48"/>
    <mergeCell ref="P48:W48"/>
    <mergeCell ref="X48:AA48"/>
    <mergeCell ref="AB48:AI48"/>
    <mergeCell ref="AJ48:AM48"/>
    <mergeCell ref="AN48:AU48"/>
    <mergeCell ref="AV48:AY48"/>
    <mergeCell ref="B46:O47"/>
    <mergeCell ref="P46:AA46"/>
    <mergeCell ref="AB46:AM46"/>
    <mergeCell ref="AN46:AY46"/>
    <mergeCell ref="AZ46:BK46"/>
    <mergeCell ref="P47:W47"/>
    <mergeCell ref="X47:AA47"/>
    <mergeCell ref="AB47:AI47"/>
    <mergeCell ref="AJ47:AM47"/>
    <mergeCell ref="AN47:AU47"/>
    <mergeCell ref="AZ48:BG48"/>
    <mergeCell ref="BH48:BK48"/>
    <mergeCell ref="B33:BK34"/>
    <mergeCell ref="B44:BK45"/>
    <mergeCell ref="AM30:AY30"/>
    <mergeCell ref="AZ30:BC30"/>
    <mergeCell ref="BD30:BG30"/>
    <mergeCell ref="BH30:BK30"/>
    <mergeCell ref="AM31:AY31"/>
    <mergeCell ref="AZ31:BC31"/>
    <mergeCell ref="BD31:BG31"/>
    <mergeCell ref="BH31:BK31"/>
    <mergeCell ref="B10:AK31"/>
    <mergeCell ref="AM10:AY10"/>
    <mergeCell ref="AZ10:BC10"/>
    <mergeCell ref="BD10:BG10"/>
    <mergeCell ref="BH10:BK10"/>
    <mergeCell ref="AM11:AY11"/>
    <mergeCell ref="AZ11:BC11"/>
    <mergeCell ref="BD11:BG11"/>
    <mergeCell ref="BH11:BK11"/>
    <mergeCell ref="AM12:AY12"/>
    <mergeCell ref="AZ12:BC12"/>
    <mergeCell ref="BD12:BG12"/>
    <mergeCell ref="BH12:BK12"/>
    <mergeCell ref="AM13:AY13"/>
    <mergeCell ref="AM28:AY28"/>
    <mergeCell ref="AZ28:BC28"/>
    <mergeCell ref="BD28:BG28"/>
    <mergeCell ref="BH28:BK28"/>
    <mergeCell ref="AM29:AY29"/>
    <mergeCell ref="AZ29:BC29"/>
    <mergeCell ref="BD29:BG29"/>
    <mergeCell ref="BH29:BK29"/>
    <mergeCell ref="AM26:AY26"/>
    <mergeCell ref="AZ26:BC26"/>
    <mergeCell ref="BD26:BG26"/>
    <mergeCell ref="BH26:BK26"/>
    <mergeCell ref="AM27:AY27"/>
    <mergeCell ref="AZ27:BC27"/>
    <mergeCell ref="BD27:BG27"/>
    <mergeCell ref="BH27:BK27"/>
    <mergeCell ref="AM24:AY24"/>
    <mergeCell ref="AZ24:BC24"/>
    <mergeCell ref="BD24:BG24"/>
    <mergeCell ref="BH24:BK24"/>
    <mergeCell ref="AM25:AY25"/>
    <mergeCell ref="AZ25:BC25"/>
    <mergeCell ref="BD25:BG25"/>
    <mergeCell ref="BH25:BK25"/>
    <mergeCell ref="AM22:AY22"/>
    <mergeCell ref="AZ22:BC22"/>
    <mergeCell ref="BD22:BG22"/>
    <mergeCell ref="BH22:BK22"/>
    <mergeCell ref="AM23:AY23"/>
    <mergeCell ref="AZ23:BC23"/>
    <mergeCell ref="BD23:BG23"/>
    <mergeCell ref="BH23:BK23"/>
    <mergeCell ref="AM20:AY20"/>
    <mergeCell ref="AZ20:BC20"/>
    <mergeCell ref="BD20:BG20"/>
    <mergeCell ref="BH20:BK20"/>
    <mergeCell ref="AM21:AY21"/>
    <mergeCell ref="AZ21:BC21"/>
    <mergeCell ref="BD21:BG21"/>
    <mergeCell ref="BH21:BK21"/>
    <mergeCell ref="AM18:AY18"/>
    <mergeCell ref="AZ18:BC18"/>
    <mergeCell ref="BD18:BG18"/>
    <mergeCell ref="BH18:BK18"/>
    <mergeCell ref="AM19:AY19"/>
    <mergeCell ref="AZ19:BC19"/>
    <mergeCell ref="BD19:BG19"/>
    <mergeCell ref="BH19:BK19"/>
    <mergeCell ref="AZ13:BC13"/>
    <mergeCell ref="BD13:BG13"/>
    <mergeCell ref="BH13:BK13"/>
    <mergeCell ref="AM16:AY16"/>
    <mergeCell ref="AZ16:BC16"/>
    <mergeCell ref="BD16:BG16"/>
    <mergeCell ref="BH16:BK16"/>
    <mergeCell ref="AM17:AY17"/>
    <mergeCell ref="AZ17:BC17"/>
    <mergeCell ref="BD17:BG17"/>
    <mergeCell ref="BH17:BK17"/>
    <mergeCell ref="AM14:AY14"/>
    <mergeCell ref="AZ14:BC14"/>
    <mergeCell ref="BD14:BG14"/>
    <mergeCell ref="BH14:BK14"/>
    <mergeCell ref="AM15:AY15"/>
    <mergeCell ref="AZ15:BC15"/>
    <mergeCell ref="BD15:BG15"/>
    <mergeCell ref="BH15:BK15"/>
    <mergeCell ref="AZ7:BC7"/>
    <mergeCell ref="BD7:BG7"/>
    <mergeCell ref="BH7:BK7"/>
    <mergeCell ref="B8:AK9"/>
    <mergeCell ref="AM8:AY8"/>
    <mergeCell ref="AZ8:BC8"/>
    <mergeCell ref="BD8:BG8"/>
    <mergeCell ref="BH8:BK8"/>
    <mergeCell ref="AM9:AY9"/>
    <mergeCell ref="AZ9:BC9"/>
    <mergeCell ref="BD9:BG9"/>
    <mergeCell ref="BH9:BK9"/>
    <mergeCell ref="B1:Z1"/>
    <mergeCell ref="AB1:BK1"/>
    <mergeCell ref="B3:L5"/>
    <mergeCell ref="M3:Y5"/>
    <mergeCell ref="AB3:AF5"/>
    <mergeCell ref="AG3:AM5"/>
    <mergeCell ref="AN3:AR5"/>
    <mergeCell ref="AS3:AY5"/>
    <mergeCell ref="AZ3:BD5"/>
    <mergeCell ref="BE3:BK5"/>
  </mergeCells>
  <phoneticPr fontId="1"/>
  <conditionalFormatting sqref="BD8:BG31">
    <cfRule type="cellIs" dxfId="33" priority="11" stopIfTrue="1" operator="equal">
      <formula>"未達成有"</formula>
    </cfRule>
  </conditionalFormatting>
  <conditionalFormatting sqref="BH8:BK31">
    <cfRule type="cellIs" dxfId="32" priority="10" stopIfTrue="1" operator="equal">
      <formula>"未達成有"</formula>
    </cfRule>
  </conditionalFormatting>
  <conditionalFormatting sqref="AZ8:BC31">
    <cfRule type="cellIs" dxfId="31" priority="9" stopIfTrue="1" operator="equal">
      <formula>"Not achieved"</formula>
    </cfRule>
  </conditionalFormatting>
  <conditionalFormatting sqref="X48:X52">
    <cfRule type="cellIs" dxfId="30" priority="8" stopIfTrue="1" operator="notEqual">
      <formula>1</formula>
    </cfRule>
  </conditionalFormatting>
  <conditionalFormatting sqref="AJ48:AJ49">
    <cfRule type="cellIs" dxfId="29" priority="7" stopIfTrue="1" operator="notEqual">
      <formula>1</formula>
    </cfRule>
  </conditionalFormatting>
  <conditionalFormatting sqref="X53:X71">
    <cfRule type="cellIs" dxfId="28" priority="6" stopIfTrue="1" operator="notEqual">
      <formula>1</formula>
    </cfRule>
  </conditionalFormatting>
  <conditionalFormatting sqref="AJ50:AJ71">
    <cfRule type="cellIs" dxfId="27" priority="5" stopIfTrue="1" operator="notEqual">
      <formula>1</formula>
    </cfRule>
  </conditionalFormatting>
  <pageMargins left="0.7" right="0.7" top="0.75" bottom="0.75" header="0.3" footer="0.3"/>
  <pageSetup paperSize="9"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B1:BK72"/>
  <sheetViews>
    <sheetView zoomScaleNormal="100" workbookViewId="0"/>
  </sheetViews>
  <sheetFormatPr defaultColWidth="2.625" defaultRowHeight="13.5" x14ac:dyDescent="0.15"/>
  <cols>
    <col min="1" max="1" width="1.5" style="1" customWidth="1"/>
    <col min="2" max="70" width="1.625" style="1" customWidth="1"/>
    <col min="71" max="76" width="2.625" style="1"/>
    <col min="77" max="77" width="3.125" style="1" bestFit="1" customWidth="1"/>
    <col min="78" max="246" width="2.625" style="1"/>
    <col min="247" max="247" width="0.625" style="1" customWidth="1"/>
    <col min="248" max="317" width="1.625" style="1" customWidth="1"/>
    <col min="318" max="502" width="2.625" style="1"/>
    <col min="503" max="503" width="0.625" style="1" customWidth="1"/>
    <col min="504" max="573" width="1.625" style="1" customWidth="1"/>
    <col min="574" max="758" width="2.625" style="1"/>
    <col min="759" max="759" width="0.625" style="1" customWidth="1"/>
    <col min="760" max="829" width="1.625" style="1" customWidth="1"/>
    <col min="830" max="1014" width="2.625" style="1"/>
    <col min="1015" max="1015" width="0.625" style="1" customWidth="1"/>
    <col min="1016" max="1085" width="1.625" style="1" customWidth="1"/>
    <col min="1086" max="1270" width="2.625" style="1"/>
    <col min="1271" max="1271" width="0.625" style="1" customWidth="1"/>
    <col min="1272" max="1341" width="1.625" style="1" customWidth="1"/>
    <col min="1342" max="1526" width="2.625" style="1"/>
    <col min="1527" max="1527" width="0.625" style="1" customWidth="1"/>
    <col min="1528" max="1597" width="1.625" style="1" customWidth="1"/>
    <col min="1598" max="1782" width="2.625" style="1"/>
    <col min="1783" max="1783" width="0.625" style="1" customWidth="1"/>
    <col min="1784" max="1853" width="1.625" style="1" customWidth="1"/>
    <col min="1854" max="2038" width="2.625" style="1"/>
    <col min="2039" max="2039" width="0.625" style="1" customWidth="1"/>
    <col min="2040" max="2109" width="1.625" style="1" customWidth="1"/>
    <col min="2110" max="2294" width="2.625" style="1"/>
    <col min="2295" max="2295" width="0.625" style="1" customWidth="1"/>
    <col min="2296" max="2365" width="1.625" style="1" customWidth="1"/>
    <col min="2366" max="2550" width="2.625" style="1"/>
    <col min="2551" max="2551" width="0.625" style="1" customWidth="1"/>
    <col min="2552" max="2621" width="1.625" style="1" customWidth="1"/>
    <col min="2622" max="2806" width="2.625" style="1"/>
    <col min="2807" max="2807" width="0.625" style="1" customWidth="1"/>
    <col min="2808" max="2877" width="1.625" style="1" customWidth="1"/>
    <col min="2878" max="3062" width="2.625" style="1"/>
    <col min="3063" max="3063" width="0.625" style="1" customWidth="1"/>
    <col min="3064" max="3133" width="1.625" style="1" customWidth="1"/>
    <col min="3134" max="3318" width="2.625" style="1"/>
    <col min="3319" max="3319" width="0.625" style="1" customWidth="1"/>
    <col min="3320" max="3389" width="1.625" style="1" customWidth="1"/>
    <col min="3390" max="3574" width="2.625" style="1"/>
    <col min="3575" max="3575" width="0.625" style="1" customWidth="1"/>
    <col min="3576" max="3645" width="1.625" style="1" customWidth="1"/>
    <col min="3646" max="3830" width="2.625" style="1"/>
    <col min="3831" max="3831" width="0.625" style="1" customWidth="1"/>
    <col min="3832" max="3901" width="1.625" style="1" customWidth="1"/>
    <col min="3902" max="4086" width="2.625" style="1"/>
    <col min="4087" max="4087" width="0.625" style="1" customWidth="1"/>
    <col min="4088" max="4157" width="1.625" style="1" customWidth="1"/>
    <col min="4158" max="4342" width="2.625" style="1"/>
    <col min="4343" max="4343" width="0.625" style="1" customWidth="1"/>
    <col min="4344" max="4413" width="1.625" style="1" customWidth="1"/>
    <col min="4414" max="4598" width="2.625" style="1"/>
    <col min="4599" max="4599" width="0.625" style="1" customWidth="1"/>
    <col min="4600" max="4669" width="1.625" style="1" customWidth="1"/>
    <col min="4670" max="4854" width="2.625" style="1"/>
    <col min="4855" max="4855" width="0.625" style="1" customWidth="1"/>
    <col min="4856" max="4925" width="1.625" style="1" customWidth="1"/>
    <col min="4926" max="5110" width="2.625" style="1"/>
    <col min="5111" max="5111" width="0.625" style="1" customWidth="1"/>
    <col min="5112" max="5181" width="1.625" style="1" customWidth="1"/>
    <col min="5182" max="5366" width="2.625" style="1"/>
    <col min="5367" max="5367" width="0.625" style="1" customWidth="1"/>
    <col min="5368" max="5437" width="1.625" style="1" customWidth="1"/>
    <col min="5438" max="5622" width="2.625" style="1"/>
    <col min="5623" max="5623" width="0.625" style="1" customWidth="1"/>
    <col min="5624" max="5693" width="1.625" style="1" customWidth="1"/>
    <col min="5694" max="5878" width="2.625" style="1"/>
    <col min="5879" max="5879" width="0.625" style="1" customWidth="1"/>
    <col min="5880" max="5949" width="1.625" style="1" customWidth="1"/>
    <col min="5950" max="6134" width="2.625" style="1"/>
    <col min="6135" max="6135" width="0.625" style="1" customWidth="1"/>
    <col min="6136" max="6205" width="1.625" style="1" customWidth="1"/>
    <col min="6206" max="6390" width="2.625" style="1"/>
    <col min="6391" max="6391" width="0.625" style="1" customWidth="1"/>
    <col min="6392" max="6461" width="1.625" style="1" customWidth="1"/>
    <col min="6462" max="6646" width="2.625" style="1"/>
    <col min="6647" max="6647" width="0.625" style="1" customWidth="1"/>
    <col min="6648" max="6717" width="1.625" style="1" customWidth="1"/>
    <col min="6718" max="6902" width="2.625" style="1"/>
    <col min="6903" max="6903" width="0.625" style="1" customWidth="1"/>
    <col min="6904" max="6973" width="1.625" style="1" customWidth="1"/>
    <col min="6974" max="7158" width="2.625" style="1"/>
    <col min="7159" max="7159" width="0.625" style="1" customWidth="1"/>
    <col min="7160" max="7229" width="1.625" style="1" customWidth="1"/>
    <col min="7230" max="7414" width="2.625" style="1"/>
    <col min="7415" max="7415" width="0.625" style="1" customWidth="1"/>
    <col min="7416" max="7485" width="1.625" style="1" customWidth="1"/>
    <col min="7486" max="7670" width="2.625" style="1"/>
    <col min="7671" max="7671" width="0.625" style="1" customWidth="1"/>
    <col min="7672" max="7741" width="1.625" style="1" customWidth="1"/>
    <col min="7742" max="7926" width="2.625" style="1"/>
    <col min="7927" max="7927" width="0.625" style="1" customWidth="1"/>
    <col min="7928" max="7997" width="1.625" style="1" customWidth="1"/>
    <col min="7998" max="8182" width="2.625" style="1"/>
    <col min="8183" max="8183" width="0.625" style="1" customWidth="1"/>
    <col min="8184" max="8253" width="1.625" style="1" customWidth="1"/>
    <col min="8254" max="8438" width="2.625" style="1"/>
    <col min="8439" max="8439" width="0.625" style="1" customWidth="1"/>
    <col min="8440" max="8509" width="1.625" style="1" customWidth="1"/>
    <col min="8510" max="8694" width="2.625" style="1"/>
    <col min="8695" max="8695" width="0.625" style="1" customWidth="1"/>
    <col min="8696" max="8765" width="1.625" style="1" customWidth="1"/>
    <col min="8766" max="8950" width="2.625" style="1"/>
    <col min="8951" max="8951" width="0.625" style="1" customWidth="1"/>
    <col min="8952" max="9021" width="1.625" style="1" customWidth="1"/>
    <col min="9022" max="9206" width="2.625" style="1"/>
    <col min="9207" max="9207" width="0.625" style="1" customWidth="1"/>
    <col min="9208" max="9277" width="1.625" style="1" customWidth="1"/>
    <col min="9278" max="9462" width="2.625" style="1"/>
    <col min="9463" max="9463" width="0.625" style="1" customWidth="1"/>
    <col min="9464" max="9533" width="1.625" style="1" customWidth="1"/>
    <col min="9534" max="9718" width="2.625" style="1"/>
    <col min="9719" max="9719" width="0.625" style="1" customWidth="1"/>
    <col min="9720" max="9789" width="1.625" style="1" customWidth="1"/>
    <col min="9790" max="9974" width="2.625" style="1"/>
    <col min="9975" max="9975" width="0.625" style="1" customWidth="1"/>
    <col min="9976" max="10045" width="1.625" style="1" customWidth="1"/>
    <col min="10046" max="10230" width="2.625" style="1"/>
    <col min="10231" max="10231" width="0.625" style="1" customWidth="1"/>
    <col min="10232" max="10301" width="1.625" style="1" customWidth="1"/>
    <col min="10302" max="10486" width="2.625" style="1"/>
    <col min="10487" max="10487" width="0.625" style="1" customWidth="1"/>
    <col min="10488" max="10557" width="1.625" style="1" customWidth="1"/>
    <col min="10558" max="10742" width="2.625" style="1"/>
    <col min="10743" max="10743" width="0.625" style="1" customWidth="1"/>
    <col min="10744" max="10813" width="1.625" style="1" customWidth="1"/>
    <col min="10814" max="10998" width="2.625" style="1"/>
    <col min="10999" max="10999" width="0.625" style="1" customWidth="1"/>
    <col min="11000" max="11069" width="1.625" style="1" customWidth="1"/>
    <col min="11070" max="11254" width="2.625" style="1"/>
    <col min="11255" max="11255" width="0.625" style="1" customWidth="1"/>
    <col min="11256" max="11325" width="1.625" style="1" customWidth="1"/>
    <col min="11326" max="11510" width="2.625" style="1"/>
    <col min="11511" max="11511" width="0.625" style="1" customWidth="1"/>
    <col min="11512" max="11581" width="1.625" style="1" customWidth="1"/>
    <col min="11582" max="11766" width="2.625" style="1"/>
    <col min="11767" max="11767" width="0.625" style="1" customWidth="1"/>
    <col min="11768" max="11837" width="1.625" style="1" customWidth="1"/>
    <col min="11838" max="12022" width="2.625" style="1"/>
    <col min="12023" max="12023" width="0.625" style="1" customWidth="1"/>
    <col min="12024" max="12093" width="1.625" style="1" customWidth="1"/>
    <col min="12094" max="12278" width="2.625" style="1"/>
    <col min="12279" max="12279" width="0.625" style="1" customWidth="1"/>
    <col min="12280" max="12349" width="1.625" style="1" customWidth="1"/>
    <col min="12350" max="12534" width="2.625" style="1"/>
    <col min="12535" max="12535" width="0.625" style="1" customWidth="1"/>
    <col min="12536" max="12605" width="1.625" style="1" customWidth="1"/>
    <col min="12606" max="12790" width="2.625" style="1"/>
    <col min="12791" max="12791" width="0.625" style="1" customWidth="1"/>
    <col min="12792" max="12861" width="1.625" style="1" customWidth="1"/>
    <col min="12862" max="13046" width="2.625" style="1"/>
    <col min="13047" max="13047" width="0.625" style="1" customWidth="1"/>
    <col min="13048" max="13117" width="1.625" style="1" customWidth="1"/>
    <col min="13118" max="13302" width="2.625" style="1"/>
    <col min="13303" max="13303" width="0.625" style="1" customWidth="1"/>
    <col min="13304" max="13373" width="1.625" style="1" customWidth="1"/>
    <col min="13374" max="13558" width="2.625" style="1"/>
    <col min="13559" max="13559" width="0.625" style="1" customWidth="1"/>
    <col min="13560" max="13629" width="1.625" style="1" customWidth="1"/>
    <col min="13630" max="13814" width="2.625" style="1"/>
    <col min="13815" max="13815" width="0.625" style="1" customWidth="1"/>
    <col min="13816" max="13885" width="1.625" style="1" customWidth="1"/>
    <col min="13886" max="14070" width="2.625" style="1"/>
    <col min="14071" max="14071" width="0.625" style="1" customWidth="1"/>
    <col min="14072" max="14141" width="1.625" style="1" customWidth="1"/>
    <col min="14142" max="14326" width="2.625" style="1"/>
    <col min="14327" max="14327" width="0.625" style="1" customWidth="1"/>
    <col min="14328" max="14397" width="1.625" style="1" customWidth="1"/>
    <col min="14398" max="14582" width="2.625" style="1"/>
    <col min="14583" max="14583" width="0.625" style="1" customWidth="1"/>
    <col min="14584" max="14653" width="1.625" style="1" customWidth="1"/>
    <col min="14654" max="14838" width="2.625" style="1"/>
    <col min="14839" max="14839" width="0.625" style="1" customWidth="1"/>
    <col min="14840" max="14909" width="1.625" style="1" customWidth="1"/>
    <col min="14910" max="15094" width="2.625" style="1"/>
    <col min="15095" max="15095" width="0.625" style="1" customWidth="1"/>
    <col min="15096" max="15165" width="1.625" style="1" customWidth="1"/>
    <col min="15166" max="15350" width="2.625" style="1"/>
    <col min="15351" max="15351" width="0.625" style="1" customWidth="1"/>
    <col min="15352" max="15421" width="1.625" style="1" customWidth="1"/>
    <col min="15422" max="15606" width="2.625" style="1"/>
    <col min="15607" max="15607" width="0.625" style="1" customWidth="1"/>
    <col min="15608" max="15677" width="1.625" style="1" customWidth="1"/>
    <col min="15678" max="15862" width="2.625" style="1"/>
    <col min="15863" max="15863" width="0.625" style="1" customWidth="1"/>
    <col min="15864" max="15933" width="1.625" style="1" customWidth="1"/>
    <col min="15934" max="16118" width="2.625" style="1"/>
    <col min="16119" max="16119" width="0.625" style="1" customWidth="1"/>
    <col min="16120" max="16189" width="1.625" style="1" customWidth="1"/>
    <col min="16190" max="16384" width="2.625" style="1"/>
  </cols>
  <sheetData>
    <row r="1" spans="2:63" ht="30" customHeight="1" thickBot="1" x14ac:dyDescent="0.2">
      <c r="B1" s="416" t="s">
        <v>660</v>
      </c>
      <c r="C1" s="417"/>
      <c r="D1" s="417"/>
      <c r="E1" s="417"/>
      <c r="F1" s="417"/>
      <c r="G1" s="417"/>
      <c r="H1" s="417"/>
      <c r="I1" s="417"/>
      <c r="J1" s="417"/>
      <c r="K1" s="417"/>
      <c r="L1" s="417"/>
      <c r="M1" s="417"/>
      <c r="N1" s="417"/>
      <c r="O1" s="417"/>
      <c r="P1" s="417"/>
      <c r="Q1" s="417"/>
      <c r="R1" s="417"/>
      <c r="S1" s="417"/>
      <c r="T1" s="417"/>
      <c r="U1" s="417"/>
      <c r="V1" s="417"/>
      <c r="W1" s="417"/>
      <c r="X1" s="417"/>
      <c r="Y1" s="417"/>
      <c r="Z1" s="417"/>
      <c r="AA1" s="22"/>
      <c r="AB1" s="220" t="str">
        <f>"Company Name : " &amp; 'Security Checklist (Level Up)'!D3</f>
        <v>Company Name : ●● Co., Ltd.</v>
      </c>
      <c r="AC1" s="221"/>
      <c r="AD1" s="221"/>
      <c r="AE1" s="221"/>
      <c r="AF1" s="221"/>
      <c r="AG1" s="221"/>
      <c r="AH1" s="221"/>
      <c r="AI1" s="221"/>
      <c r="AJ1" s="221"/>
      <c r="AK1" s="221"/>
      <c r="AL1" s="221"/>
      <c r="AM1" s="221"/>
      <c r="AN1" s="221"/>
      <c r="AO1" s="221"/>
      <c r="AP1" s="221"/>
      <c r="AQ1" s="221"/>
      <c r="AR1" s="221"/>
      <c r="AS1" s="221"/>
      <c r="AT1" s="221"/>
      <c r="AU1" s="221"/>
      <c r="AV1" s="221"/>
      <c r="AW1" s="221"/>
      <c r="AX1" s="221"/>
      <c r="AY1" s="221"/>
      <c r="AZ1" s="221"/>
      <c r="BA1" s="221"/>
      <c r="BB1" s="221"/>
      <c r="BC1" s="221"/>
      <c r="BD1" s="221"/>
      <c r="BE1" s="221"/>
      <c r="BF1" s="221"/>
      <c r="BG1" s="221"/>
      <c r="BH1" s="221"/>
      <c r="BI1" s="221"/>
      <c r="BJ1" s="221"/>
      <c r="BK1" s="221"/>
    </row>
    <row r="2" spans="2:63" ht="6" customHeight="1" thickTop="1" thickBot="1" x14ac:dyDescent="0.2"/>
    <row r="3" spans="2:63" ht="14.25" customHeight="1" x14ac:dyDescent="0.2">
      <c r="B3" s="222" t="s">
        <v>661</v>
      </c>
      <c r="C3" s="223"/>
      <c r="D3" s="223"/>
      <c r="E3" s="223"/>
      <c r="F3" s="223"/>
      <c r="G3" s="223"/>
      <c r="H3" s="223"/>
      <c r="I3" s="223"/>
      <c r="J3" s="223"/>
      <c r="K3" s="223"/>
      <c r="L3" s="224"/>
      <c r="M3" s="231">
        <f>temp!AF29</f>
        <v>0</v>
      </c>
      <c r="N3" s="232"/>
      <c r="O3" s="232"/>
      <c r="P3" s="232"/>
      <c r="Q3" s="232"/>
      <c r="R3" s="232"/>
      <c r="S3" s="232"/>
      <c r="T3" s="232"/>
      <c r="U3" s="232"/>
      <c r="V3" s="232"/>
      <c r="W3" s="232"/>
      <c r="X3" s="232"/>
      <c r="Y3" s="233"/>
      <c r="Z3" s="81"/>
      <c r="AA3" s="81"/>
      <c r="AB3" s="240" t="s">
        <v>662</v>
      </c>
      <c r="AC3" s="241"/>
      <c r="AD3" s="241"/>
      <c r="AE3" s="241"/>
      <c r="AF3" s="242"/>
      <c r="AG3" s="249">
        <f>temp!Z29</f>
        <v>0</v>
      </c>
      <c r="AH3" s="250"/>
      <c r="AI3" s="250"/>
      <c r="AJ3" s="250"/>
      <c r="AK3" s="250"/>
      <c r="AL3" s="250"/>
      <c r="AM3" s="251"/>
      <c r="AN3" s="418" t="s">
        <v>663</v>
      </c>
      <c r="AO3" s="419"/>
      <c r="AP3" s="419"/>
      <c r="AQ3" s="419"/>
      <c r="AR3" s="420"/>
      <c r="AS3" s="249">
        <f>temp!AA29</f>
        <v>0</v>
      </c>
      <c r="AT3" s="250"/>
      <c r="AU3" s="250"/>
      <c r="AV3" s="250"/>
      <c r="AW3" s="250"/>
      <c r="AX3" s="250"/>
      <c r="AY3" s="251"/>
      <c r="AZ3" s="258" t="s">
        <v>664</v>
      </c>
      <c r="BA3" s="259"/>
      <c r="BB3" s="259"/>
      <c r="BC3" s="259"/>
      <c r="BD3" s="260"/>
      <c r="BE3" s="267"/>
      <c r="BF3" s="268"/>
      <c r="BG3" s="268"/>
      <c r="BH3" s="268"/>
      <c r="BI3" s="268"/>
      <c r="BJ3" s="268"/>
      <c r="BK3" s="269"/>
    </row>
    <row r="4" spans="2:63" ht="14.25" customHeight="1" x14ac:dyDescent="0.2">
      <c r="B4" s="225"/>
      <c r="C4" s="226"/>
      <c r="D4" s="226"/>
      <c r="E4" s="226"/>
      <c r="F4" s="226"/>
      <c r="G4" s="226"/>
      <c r="H4" s="226"/>
      <c r="I4" s="226"/>
      <c r="J4" s="226"/>
      <c r="K4" s="226"/>
      <c r="L4" s="227"/>
      <c r="M4" s="234"/>
      <c r="N4" s="235"/>
      <c r="O4" s="235"/>
      <c r="P4" s="235"/>
      <c r="Q4" s="235"/>
      <c r="R4" s="235"/>
      <c r="S4" s="235"/>
      <c r="T4" s="235"/>
      <c r="U4" s="235"/>
      <c r="V4" s="235"/>
      <c r="W4" s="235"/>
      <c r="X4" s="235"/>
      <c r="Y4" s="236"/>
      <c r="Z4" s="81"/>
      <c r="AA4" s="81"/>
      <c r="AB4" s="243"/>
      <c r="AC4" s="244"/>
      <c r="AD4" s="244"/>
      <c r="AE4" s="244"/>
      <c r="AF4" s="245"/>
      <c r="AG4" s="252"/>
      <c r="AH4" s="253"/>
      <c r="AI4" s="253"/>
      <c r="AJ4" s="253"/>
      <c r="AK4" s="253"/>
      <c r="AL4" s="253"/>
      <c r="AM4" s="254"/>
      <c r="AN4" s="421"/>
      <c r="AO4" s="422"/>
      <c r="AP4" s="422"/>
      <c r="AQ4" s="422"/>
      <c r="AR4" s="423"/>
      <c r="AS4" s="252"/>
      <c r="AT4" s="253"/>
      <c r="AU4" s="253"/>
      <c r="AV4" s="253"/>
      <c r="AW4" s="253"/>
      <c r="AX4" s="253"/>
      <c r="AY4" s="254"/>
      <c r="AZ4" s="261"/>
      <c r="BA4" s="262"/>
      <c r="BB4" s="262"/>
      <c r="BC4" s="262"/>
      <c r="BD4" s="263"/>
      <c r="BE4" s="270"/>
      <c r="BF4" s="271"/>
      <c r="BG4" s="271"/>
      <c r="BH4" s="271"/>
      <c r="BI4" s="271"/>
      <c r="BJ4" s="271"/>
      <c r="BK4" s="272"/>
    </row>
    <row r="5" spans="2:63" ht="14.25" customHeight="1" thickBot="1" x14ac:dyDescent="0.25">
      <c r="B5" s="228"/>
      <c r="C5" s="229"/>
      <c r="D5" s="229"/>
      <c r="E5" s="229"/>
      <c r="F5" s="229"/>
      <c r="G5" s="229"/>
      <c r="H5" s="229"/>
      <c r="I5" s="229"/>
      <c r="J5" s="229"/>
      <c r="K5" s="229"/>
      <c r="L5" s="230"/>
      <c r="M5" s="237"/>
      <c r="N5" s="238"/>
      <c r="O5" s="238"/>
      <c r="P5" s="238"/>
      <c r="Q5" s="238"/>
      <c r="R5" s="238"/>
      <c r="S5" s="238"/>
      <c r="T5" s="238"/>
      <c r="U5" s="238"/>
      <c r="V5" s="238"/>
      <c r="W5" s="238"/>
      <c r="X5" s="238"/>
      <c r="Y5" s="239"/>
      <c r="Z5" s="81"/>
      <c r="AA5" s="81"/>
      <c r="AB5" s="246"/>
      <c r="AC5" s="247"/>
      <c r="AD5" s="247"/>
      <c r="AE5" s="247"/>
      <c r="AF5" s="248"/>
      <c r="AG5" s="255"/>
      <c r="AH5" s="256"/>
      <c r="AI5" s="256"/>
      <c r="AJ5" s="256"/>
      <c r="AK5" s="256"/>
      <c r="AL5" s="256"/>
      <c r="AM5" s="257"/>
      <c r="AN5" s="424"/>
      <c r="AO5" s="425"/>
      <c r="AP5" s="425"/>
      <c r="AQ5" s="425"/>
      <c r="AR5" s="426"/>
      <c r="AS5" s="255"/>
      <c r="AT5" s="256"/>
      <c r="AU5" s="256"/>
      <c r="AV5" s="256"/>
      <c r="AW5" s="256"/>
      <c r="AX5" s="256"/>
      <c r="AY5" s="257"/>
      <c r="AZ5" s="264"/>
      <c r="BA5" s="265"/>
      <c r="BB5" s="265"/>
      <c r="BC5" s="265"/>
      <c r="BD5" s="266"/>
      <c r="BE5" s="273"/>
      <c r="BF5" s="274"/>
      <c r="BG5" s="274"/>
      <c r="BH5" s="274"/>
      <c r="BI5" s="274"/>
      <c r="BJ5" s="274"/>
      <c r="BK5" s="275"/>
    </row>
    <row r="6" spans="2:63" ht="6.75" customHeight="1" thickBot="1" x14ac:dyDescent="0.35">
      <c r="B6" s="2"/>
      <c r="C6" s="2"/>
      <c r="D6" s="2"/>
      <c r="E6" s="2"/>
      <c r="F6" s="2"/>
      <c r="G6" s="2"/>
      <c r="H6" s="2"/>
      <c r="I6" s="2"/>
      <c r="J6" s="2"/>
      <c r="K6" s="3"/>
      <c r="L6" s="3"/>
      <c r="M6" s="3"/>
      <c r="N6" s="3"/>
      <c r="O6" s="3"/>
      <c r="P6" s="3"/>
      <c r="Q6" s="3"/>
      <c r="S6" s="4"/>
      <c r="T6" s="4"/>
      <c r="U6" s="4"/>
      <c r="V6" s="4"/>
      <c r="W6" s="4"/>
      <c r="X6" s="4"/>
      <c r="Y6" s="4"/>
      <c r="Z6" s="4"/>
      <c r="AA6" s="4"/>
      <c r="AB6" s="5"/>
      <c r="AC6" s="5"/>
      <c r="AD6" s="5"/>
      <c r="AE6" s="5"/>
      <c r="AF6" s="5"/>
      <c r="AG6" s="5"/>
      <c r="AH6" s="4"/>
      <c r="AI6" s="4"/>
      <c r="AJ6" s="4"/>
      <c r="AK6" s="4"/>
      <c r="AL6" s="4"/>
      <c r="AM6" s="4"/>
      <c r="AN6" s="4"/>
      <c r="AO6" s="4"/>
      <c r="AP6" s="4"/>
      <c r="AQ6" s="5"/>
      <c r="AR6" s="5"/>
      <c r="AS6" s="5"/>
      <c r="AT6" s="5"/>
      <c r="AU6" s="5"/>
      <c r="AV6" s="5"/>
      <c r="BC6" s="6"/>
      <c r="BD6" s="6"/>
      <c r="BE6" s="6"/>
      <c r="BF6" s="6"/>
      <c r="BG6" s="6"/>
      <c r="BH6" s="6"/>
      <c r="BI6" s="6"/>
      <c r="BJ6" s="6"/>
      <c r="BK6" s="6"/>
    </row>
    <row r="7" spans="2:63" ht="15.75" customHeight="1" thickBot="1" x14ac:dyDescent="0.2">
      <c r="AZ7" s="276" t="s">
        <v>662</v>
      </c>
      <c r="BA7" s="277"/>
      <c r="BB7" s="277"/>
      <c r="BC7" s="277"/>
      <c r="BD7" s="277" t="s">
        <v>663</v>
      </c>
      <c r="BE7" s="277"/>
      <c r="BF7" s="277"/>
      <c r="BG7" s="277"/>
      <c r="BH7" s="278" t="s">
        <v>664</v>
      </c>
      <c r="BI7" s="278"/>
      <c r="BJ7" s="278"/>
      <c r="BK7" s="279"/>
    </row>
    <row r="8" spans="2:63" ht="15.95" customHeight="1" x14ac:dyDescent="0.2">
      <c r="B8" s="280" t="s">
        <v>665</v>
      </c>
      <c r="C8" s="281"/>
      <c r="D8" s="281"/>
      <c r="E8" s="281"/>
      <c r="F8" s="281"/>
      <c r="G8" s="281"/>
      <c r="H8" s="281"/>
      <c r="I8" s="281"/>
      <c r="J8" s="281"/>
      <c r="K8" s="281"/>
      <c r="L8" s="281"/>
      <c r="M8" s="281"/>
      <c r="N8" s="281"/>
      <c r="O8" s="281"/>
      <c r="P8" s="281"/>
      <c r="Q8" s="281"/>
      <c r="R8" s="281"/>
      <c r="S8" s="281"/>
      <c r="T8" s="281"/>
      <c r="U8" s="281"/>
      <c r="V8" s="281"/>
      <c r="W8" s="281"/>
      <c r="X8" s="281"/>
      <c r="Y8" s="281"/>
      <c r="Z8" s="281"/>
      <c r="AA8" s="281"/>
      <c r="AB8" s="281"/>
      <c r="AC8" s="281"/>
      <c r="AD8" s="281"/>
      <c r="AE8" s="281"/>
      <c r="AF8" s="281"/>
      <c r="AG8" s="281"/>
      <c r="AH8" s="281"/>
      <c r="AI8" s="282"/>
      <c r="AJ8" s="282"/>
      <c r="AK8" s="283"/>
      <c r="AL8" s="7"/>
      <c r="AM8" s="288" t="str">
        <f>temp!J5</f>
        <v>1 Policies</v>
      </c>
      <c r="AN8" s="289"/>
      <c r="AO8" s="289"/>
      <c r="AP8" s="289"/>
      <c r="AQ8" s="289"/>
      <c r="AR8" s="289"/>
      <c r="AS8" s="289"/>
      <c r="AT8" s="289"/>
      <c r="AU8" s="289"/>
      <c r="AV8" s="289"/>
      <c r="AW8" s="289"/>
      <c r="AX8" s="289"/>
      <c r="AY8" s="289"/>
      <c r="AZ8" s="290" t="str">
        <f>IF(AND(temp!Z5=1),IF(AJ48="-","-","Measures completed"),"Not achieved")</f>
        <v>Not achieved</v>
      </c>
      <c r="BA8" s="291"/>
      <c r="BB8" s="291"/>
      <c r="BC8" s="291"/>
      <c r="BD8" s="291" t="str">
        <f>IF(AND(temp!AA5=1),IF(AV48="-","-","Measures completed"),"Not achieved")</f>
        <v>Not achieved</v>
      </c>
      <c r="BE8" s="291"/>
      <c r="BF8" s="291"/>
      <c r="BG8" s="291"/>
      <c r="BH8" s="427"/>
      <c r="BI8" s="427"/>
      <c r="BJ8" s="427"/>
      <c r="BK8" s="428"/>
    </row>
    <row r="9" spans="2:63" ht="15.95" customHeight="1" x14ac:dyDescent="0.2">
      <c r="B9" s="284"/>
      <c r="C9" s="285"/>
      <c r="D9" s="285"/>
      <c r="E9" s="285"/>
      <c r="F9" s="285"/>
      <c r="G9" s="285"/>
      <c r="H9" s="285"/>
      <c r="I9" s="285"/>
      <c r="J9" s="285"/>
      <c r="K9" s="285"/>
      <c r="L9" s="285"/>
      <c r="M9" s="285"/>
      <c r="N9" s="285"/>
      <c r="O9" s="285"/>
      <c r="P9" s="285"/>
      <c r="Q9" s="285"/>
      <c r="R9" s="285"/>
      <c r="S9" s="285"/>
      <c r="T9" s="285"/>
      <c r="U9" s="285"/>
      <c r="V9" s="285"/>
      <c r="W9" s="285"/>
      <c r="X9" s="285"/>
      <c r="Y9" s="285"/>
      <c r="Z9" s="285"/>
      <c r="AA9" s="285"/>
      <c r="AB9" s="285"/>
      <c r="AC9" s="285"/>
      <c r="AD9" s="285"/>
      <c r="AE9" s="285"/>
      <c r="AF9" s="285"/>
      <c r="AG9" s="285"/>
      <c r="AH9" s="285"/>
      <c r="AI9" s="286"/>
      <c r="AJ9" s="286"/>
      <c r="AK9" s="287"/>
      <c r="AL9" s="7"/>
      <c r="AM9" s="294" t="str">
        <f>temp!J6</f>
        <v>2 Rules for handling confidential information</v>
      </c>
      <c r="AN9" s="295"/>
      <c r="AO9" s="295"/>
      <c r="AP9" s="295"/>
      <c r="AQ9" s="295"/>
      <c r="AR9" s="295"/>
      <c r="AS9" s="295"/>
      <c r="AT9" s="295"/>
      <c r="AU9" s="295"/>
      <c r="AV9" s="295"/>
      <c r="AW9" s="295"/>
      <c r="AX9" s="295"/>
      <c r="AY9" s="295"/>
      <c r="AZ9" s="296" t="str">
        <f>IF(AND(temp!Z6=1),IF(AJ49="-","-","Measures completed"),"Not achieved")</f>
        <v>Not achieved</v>
      </c>
      <c r="BA9" s="297"/>
      <c r="BB9" s="297"/>
      <c r="BC9" s="298"/>
      <c r="BD9" s="429" t="str">
        <f>IF(AND(temp!AA6=1),IF(AV49="-","-","Measures completed"),"Not achieved")</f>
        <v>Not achieved</v>
      </c>
      <c r="BE9" s="429"/>
      <c r="BF9" s="429"/>
      <c r="BG9" s="429"/>
      <c r="BH9" s="430"/>
      <c r="BI9" s="431"/>
      <c r="BJ9" s="431"/>
      <c r="BK9" s="432"/>
    </row>
    <row r="10" spans="2:63" ht="15.95" customHeight="1" x14ac:dyDescent="0.2">
      <c r="B10" s="325"/>
      <c r="C10" s="286"/>
      <c r="D10" s="286"/>
      <c r="E10" s="286"/>
      <c r="F10" s="286"/>
      <c r="G10" s="286"/>
      <c r="H10" s="286"/>
      <c r="I10" s="286"/>
      <c r="J10" s="286"/>
      <c r="K10" s="286"/>
      <c r="L10" s="286"/>
      <c r="M10" s="286"/>
      <c r="N10" s="286"/>
      <c r="O10" s="286"/>
      <c r="P10" s="286"/>
      <c r="Q10" s="286"/>
      <c r="R10" s="286"/>
      <c r="S10" s="286"/>
      <c r="T10" s="286"/>
      <c r="U10" s="286"/>
      <c r="V10" s="286"/>
      <c r="W10" s="286"/>
      <c r="X10" s="286"/>
      <c r="Y10" s="286"/>
      <c r="Z10" s="286"/>
      <c r="AA10" s="286"/>
      <c r="AB10" s="286"/>
      <c r="AC10" s="286"/>
      <c r="AD10" s="286"/>
      <c r="AE10" s="286"/>
      <c r="AF10" s="286"/>
      <c r="AG10" s="286"/>
      <c r="AH10" s="286"/>
      <c r="AI10" s="286"/>
      <c r="AJ10" s="286"/>
      <c r="AK10" s="287"/>
      <c r="AL10" s="7"/>
      <c r="AM10" s="294" t="str">
        <f>temp!J7</f>
        <v>3 Compliance</v>
      </c>
      <c r="AN10" s="295"/>
      <c r="AO10" s="295"/>
      <c r="AP10" s="295"/>
      <c r="AQ10" s="295"/>
      <c r="AR10" s="295"/>
      <c r="AS10" s="295"/>
      <c r="AT10" s="295"/>
      <c r="AU10" s="295"/>
      <c r="AV10" s="295"/>
      <c r="AW10" s="295"/>
      <c r="AX10" s="295"/>
      <c r="AY10" s="295"/>
      <c r="AZ10" s="296" t="str">
        <f>IF(AND(temp!Z7=1),IF(AJ50="-","-","Measures completed"),"Not achieved")</f>
        <v>Not achieved</v>
      </c>
      <c r="BA10" s="297"/>
      <c r="BB10" s="297"/>
      <c r="BC10" s="298"/>
      <c r="BD10" s="429" t="str">
        <f>IF(AND(temp!AA7=1),IF(AV50="-","-","Measures completed"),"Not achieved")</f>
        <v>Not achieved</v>
      </c>
      <c r="BE10" s="429"/>
      <c r="BF10" s="429"/>
      <c r="BG10" s="429"/>
      <c r="BH10" s="430"/>
      <c r="BI10" s="431"/>
      <c r="BJ10" s="431"/>
      <c r="BK10" s="432"/>
    </row>
    <row r="11" spans="2:63" ht="15.95" customHeight="1" x14ac:dyDescent="0.2">
      <c r="B11" s="325"/>
      <c r="C11" s="286"/>
      <c r="D11" s="286"/>
      <c r="E11" s="286"/>
      <c r="F11" s="286"/>
      <c r="G11" s="286"/>
      <c r="H11" s="286"/>
      <c r="I11" s="286"/>
      <c r="J11" s="286"/>
      <c r="K11" s="286"/>
      <c r="L11" s="286"/>
      <c r="M11" s="286"/>
      <c r="N11" s="286"/>
      <c r="O11" s="286"/>
      <c r="P11" s="286"/>
      <c r="Q11" s="286"/>
      <c r="R11" s="286"/>
      <c r="S11" s="286"/>
      <c r="T11" s="286"/>
      <c r="U11" s="286"/>
      <c r="V11" s="286"/>
      <c r="W11" s="286"/>
      <c r="X11" s="286"/>
      <c r="Y11" s="286"/>
      <c r="Z11" s="286"/>
      <c r="AA11" s="286"/>
      <c r="AB11" s="286"/>
      <c r="AC11" s="286"/>
      <c r="AD11" s="286"/>
      <c r="AE11" s="286"/>
      <c r="AF11" s="286"/>
      <c r="AG11" s="286"/>
      <c r="AH11" s="286"/>
      <c r="AI11" s="286"/>
      <c r="AJ11" s="286"/>
      <c r="AK11" s="287"/>
      <c r="AL11" s="7"/>
      <c r="AM11" s="294" t="str">
        <f>temp!J8</f>
        <v>4 System (Normal)</v>
      </c>
      <c r="AN11" s="295"/>
      <c r="AO11" s="295"/>
      <c r="AP11" s="295"/>
      <c r="AQ11" s="295"/>
      <c r="AR11" s="295"/>
      <c r="AS11" s="295"/>
      <c r="AT11" s="295"/>
      <c r="AU11" s="295"/>
      <c r="AV11" s="295"/>
      <c r="AW11" s="295"/>
      <c r="AX11" s="295"/>
      <c r="AY11" s="295"/>
      <c r="AZ11" s="296" t="str">
        <f>IF(AND(temp!Z8=1),IF(AJ51="-","-","Measures completed"),"Not achieved")</f>
        <v>Not achieved</v>
      </c>
      <c r="BA11" s="297"/>
      <c r="BB11" s="297"/>
      <c r="BC11" s="298"/>
      <c r="BD11" s="429" t="str">
        <f>IF(AND(temp!AA8=1),IF(AV51="-","-","Measures completed"),"Not achieved")</f>
        <v>Not achieved</v>
      </c>
      <c r="BE11" s="429"/>
      <c r="BF11" s="429"/>
      <c r="BG11" s="429"/>
      <c r="BH11" s="430"/>
      <c r="BI11" s="431"/>
      <c r="BJ11" s="431"/>
      <c r="BK11" s="432"/>
    </row>
    <row r="12" spans="2:63" ht="15.95" customHeight="1" x14ac:dyDescent="0.2">
      <c r="B12" s="325"/>
      <c r="C12" s="286"/>
      <c r="D12" s="286"/>
      <c r="E12" s="286"/>
      <c r="F12" s="286"/>
      <c r="G12" s="286"/>
      <c r="H12" s="286"/>
      <c r="I12" s="286"/>
      <c r="J12" s="286"/>
      <c r="K12" s="286"/>
      <c r="L12" s="286"/>
      <c r="M12" s="286"/>
      <c r="N12" s="286"/>
      <c r="O12" s="286"/>
      <c r="P12" s="286"/>
      <c r="Q12" s="286"/>
      <c r="R12" s="286"/>
      <c r="S12" s="286"/>
      <c r="T12" s="286"/>
      <c r="U12" s="286"/>
      <c r="V12" s="286"/>
      <c r="W12" s="286"/>
      <c r="X12" s="286"/>
      <c r="Y12" s="286"/>
      <c r="Z12" s="286"/>
      <c r="AA12" s="286"/>
      <c r="AB12" s="286"/>
      <c r="AC12" s="286"/>
      <c r="AD12" s="286"/>
      <c r="AE12" s="286"/>
      <c r="AF12" s="286"/>
      <c r="AG12" s="286"/>
      <c r="AH12" s="286"/>
      <c r="AI12" s="286"/>
      <c r="AJ12" s="286"/>
      <c r="AK12" s="287"/>
      <c r="AL12" s="7"/>
      <c r="AM12" s="294" t="str">
        <f>temp!J9</f>
        <v>5 System (adverse situations)</v>
      </c>
      <c r="AN12" s="295"/>
      <c r="AO12" s="295"/>
      <c r="AP12" s="295"/>
      <c r="AQ12" s="295"/>
      <c r="AR12" s="295"/>
      <c r="AS12" s="295"/>
      <c r="AT12" s="295"/>
      <c r="AU12" s="295"/>
      <c r="AV12" s="295"/>
      <c r="AW12" s="295"/>
      <c r="AX12" s="295"/>
      <c r="AY12" s="295"/>
      <c r="AZ12" s="296" t="str">
        <f>IF(AND(temp!Z9=1),IF(AJ52="-","-","Measures completed"),"Not achieved")</f>
        <v>Not achieved</v>
      </c>
      <c r="BA12" s="297"/>
      <c r="BB12" s="297"/>
      <c r="BC12" s="298"/>
      <c r="BD12" s="429" t="str">
        <f>IF(AND(temp!AA9=1),IF(AV52="-","-","Measures completed"),"Not achieved")</f>
        <v>-</v>
      </c>
      <c r="BE12" s="429"/>
      <c r="BF12" s="429"/>
      <c r="BG12" s="429"/>
      <c r="BH12" s="430"/>
      <c r="BI12" s="431"/>
      <c r="BJ12" s="431"/>
      <c r="BK12" s="432"/>
    </row>
    <row r="13" spans="2:63" ht="15.95" customHeight="1" x14ac:dyDescent="0.2">
      <c r="B13" s="325"/>
      <c r="C13" s="286"/>
      <c r="D13" s="286"/>
      <c r="E13" s="286"/>
      <c r="F13" s="286"/>
      <c r="G13" s="286"/>
      <c r="H13" s="286"/>
      <c r="I13" s="286"/>
      <c r="J13" s="286"/>
      <c r="K13" s="286"/>
      <c r="L13" s="286"/>
      <c r="M13" s="286"/>
      <c r="N13" s="286"/>
      <c r="O13" s="286"/>
      <c r="P13" s="286"/>
      <c r="Q13" s="286"/>
      <c r="R13" s="286"/>
      <c r="S13" s="286"/>
      <c r="T13" s="286"/>
      <c r="U13" s="286"/>
      <c r="V13" s="286"/>
      <c r="W13" s="286"/>
      <c r="X13" s="286"/>
      <c r="Y13" s="286"/>
      <c r="Z13" s="286"/>
      <c r="AA13" s="286"/>
      <c r="AB13" s="286"/>
      <c r="AC13" s="286"/>
      <c r="AD13" s="286"/>
      <c r="AE13" s="286"/>
      <c r="AF13" s="286"/>
      <c r="AG13" s="286"/>
      <c r="AH13" s="286"/>
      <c r="AI13" s="286"/>
      <c r="AJ13" s="286"/>
      <c r="AK13" s="287"/>
      <c r="AL13" s="7"/>
      <c r="AM13" s="294" t="str">
        <f>temp!J10</f>
        <v>6 Procedures in adverse situations</v>
      </c>
      <c r="AN13" s="295"/>
      <c r="AO13" s="295"/>
      <c r="AP13" s="295"/>
      <c r="AQ13" s="295"/>
      <c r="AR13" s="295"/>
      <c r="AS13" s="295"/>
      <c r="AT13" s="295"/>
      <c r="AU13" s="295"/>
      <c r="AV13" s="295"/>
      <c r="AW13" s="295"/>
      <c r="AX13" s="295"/>
      <c r="AY13" s="295"/>
      <c r="AZ13" s="296" t="str">
        <f>IF(AND(temp!Z10=1),IF(AJ53="-","-","Measures completed"),"Not achieved")</f>
        <v>Not achieved</v>
      </c>
      <c r="BA13" s="297"/>
      <c r="BB13" s="297"/>
      <c r="BC13" s="298"/>
      <c r="BD13" s="429" t="str">
        <f>IF(AND(temp!AA10=1),IF(AV53="-","-","Measures completed"),"Not achieved")</f>
        <v>Not achieved</v>
      </c>
      <c r="BE13" s="429"/>
      <c r="BF13" s="429"/>
      <c r="BG13" s="429"/>
      <c r="BH13" s="430"/>
      <c r="BI13" s="431"/>
      <c r="BJ13" s="431"/>
      <c r="BK13" s="432"/>
    </row>
    <row r="14" spans="2:63" ht="15.95" customHeight="1" x14ac:dyDescent="0.2">
      <c r="B14" s="325"/>
      <c r="C14" s="286"/>
      <c r="D14" s="286"/>
      <c r="E14" s="286"/>
      <c r="F14" s="286"/>
      <c r="G14" s="286"/>
      <c r="H14" s="286"/>
      <c r="I14" s="286"/>
      <c r="J14" s="286"/>
      <c r="K14" s="286"/>
      <c r="L14" s="286"/>
      <c r="M14" s="286"/>
      <c r="N14" s="286"/>
      <c r="O14" s="286"/>
      <c r="P14" s="286"/>
      <c r="Q14" s="286"/>
      <c r="R14" s="286"/>
      <c r="S14" s="286"/>
      <c r="T14" s="286"/>
      <c r="U14" s="286"/>
      <c r="V14" s="286"/>
      <c r="W14" s="286"/>
      <c r="X14" s="286"/>
      <c r="Y14" s="286"/>
      <c r="Z14" s="286"/>
      <c r="AA14" s="286"/>
      <c r="AB14" s="286"/>
      <c r="AC14" s="286"/>
      <c r="AD14" s="286"/>
      <c r="AE14" s="286"/>
      <c r="AF14" s="286"/>
      <c r="AG14" s="286"/>
      <c r="AH14" s="286"/>
      <c r="AI14" s="286"/>
      <c r="AJ14" s="286"/>
      <c r="AK14" s="287"/>
      <c r="AL14" s="7"/>
      <c r="AM14" s="294" t="str">
        <f>temp!J11</f>
        <v>7 Daily education</v>
      </c>
      <c r="AN14" s="295"/>
      <c r="AO14" s="295"/>
      <c r="AP14" s="295"/>
      <c r="AQ14" s="295"/>
      <c r="AR14" s="295"/>
      <c r="AS14" s="295"/>
      <c r="AT14" s="295"/>
      <c r="AU14" s="295"/>
      <c r="AV14" s="295"/>
      <c r="AW14" s="295"/>
      <c r="AX14" s="295"/>
      <c r="AY14" s="295"/>
      <c r="AZ14" s="296" t="str">
        <f>IF(AND(temp!Z11=1),IF(AJ54="-","-","Measures completed"),"Not achieved")</f>
        <v>Not achieved</v>
      </c>
      <c r="BA14" s="297"/>
      <c r="BB14" s="297"/>
      <c r="BC14" s="298"/>
      <c r="BD14" s="429" t="str">
        <f>IF(AND(temp!AA11=1),IF(AV54="-","-","Measures completed"),"Not achieved")</f>
        <v>Not achieved</v>
      </c>
      <c r="BE14" s="429"/>
      <c r="BF14" s="429"/>
      <c r="BG14" s="429"/>
      <c r="BH14" s="430"/>
      <c r="BI14" s="431"/>
      <c r="BJ14" s="431"/>
      <c r="BK14" s="432"/>
    </row>
    <row r="15" spans="2:63" ht="15.95" customHeight="1" x14ac:dyDescent="0.2">
      <c r="B15" s="325"/>
      <c r="C15" s="286"/>
      <c r="D15" s="286"/>
      <c r="E15" s="286"/>
      <c r="F15" s="286"/>
      <c r="G15" s="286"/>
      <c r="H15" s="286"/>
      <c r="I15" s="286"/>
      <c r="J15" s="286"/>
      <c r="K15" s="286"/>
      <c r="L15" s="286"/>
      <c r="M15" s="286"/>
      <c r="N15" s="286"/>
      <c r="O15" s="286"/>
      <c r="P15" s="286"/>
      <c r="Q15" s="286"/>
      <c r="R15" s="286"/>
      <c r="S15" s="286"/>
      <c r="T15" s="286"/>
      <c r="U15" s="286"/>
      <c r="V15" s="286"/>
      <c r="W15" s="286"/>
      <c r="X15" s="286"/>
      <c r="Y15" s="286"/>
      <c r="Z15" s="286"/>
      <c r="AA15" s="286"/>
      <c r="AB15" s="286"/>
      <c r="AC15" s="286"/>
      <c r="AD15" s="286"/>
      <c r="AE15" s="286"/>
      <c r="AF15" s="286"/>
      <c r="AG15" s="286"/>
      <c r="AH15" s="286"/>
      <c r="AI15" s="286"/>
      <c r="AJ15" s="286"/>
      <c r="AK15" s="287"/>
      <c r="AL15" s="7"/>
      <c r="AM15" s="294" t="str">
        <f>temp!J12</f>
        <v>8 Information security requirements between companies</v>
      </c>
      <c r="AN15" s="295"/>
      <c r="AO15" s="295"/>
      <c r="AP15" s="295"/>
      <c r="AQ15" s="295"/>
      <c r="AR15" s="295"/>
      <c r="AS15" s="295"/>
      <c r="AT15" s="295"/>
      <c r="AU15" s="295"/>
      <c r="AV15" s="295"/>
      <c r="AW15" s="295"/>
      <c r="AX15" s="295"/>
      <c r="AY15" s="295"/>
      <c r="AZ15" s="296" t="str">
        <f>IF(AND(temp!Z12=1),IF(AJ55="-","-","Measures completed"),"Not achieved")</f>
        <v>Not achieved</v>
      </c>
      <c r="BA15" s="297"/>
      <c r="BB15" s="297"/>
      <c r="BC15" s="298"/>
      <c r="BD15" s="429" t="str">
        <f>IF(AND(temp!AA12=1),IF(AV55="-","-","Measures completed"),"Not achieved")</f>
        <v>-</v>
      </c>
      <c r="BE15" s="429"/>
      <c r="BF15" s="429"/>
      <c r="BG15" s="429"/>
      <c r="BH15" s="430"/>
      <c r="BI15" s="431"/>
      <c r="BJ15" s="431"/>
      <c r="BK15" s="432"/>
    </row>
    <row r="16" spans="2:63" ht="15.95" customHeight="1" x14ac:dyDescent="0.2">
      <c r="B16" s="325"/>
      <c r="C16" s="286"/>
      <c r="D16" s="286"/>
      <c r="E16" s="286"/>
      <c r="F16" s="286"/>
      <c r="G16" s="286"/>
      <c r="H16" s="286"/>
      <c r="I16" s="286"/>
      <c r="J16" s="286"/>
      <c r="K16" s="286"/>
      <c r="L16" s="286"/>
      <c r="M16" s="286"/>
      <c r="N16" s="286"/>
      <c r="O16" s="286"/>
      <c r="P16" s="286"/>
      <c r="Q16" s="286"/>
      <c r="R16" s="286"/>
      <c r="S16" s="286"/>
      <c r="T16" s="286"/>
      <c r="U16" s="286"/>
      <c r="V16" s="286"/>
      <c r="W16" s="286"/>
      <c r="X16" s="286"/>
      <c r="Y16" s="286"/>
      <c r="Z16" s="286"/>
      <c r="AA16" s="286"/>
      <c r="AB16" s="286"/>
      <c r="AC16" s="286"/>
      <c r="AD16" s="286"/>
      <c r="AE16" s="286"/>
      <c r="AF16" s="286"/>
      <c r="AG16" s="286"/>
      <c r="AH16" s="286"/>
      <c r="AI16" s="286"/>
      <c r="AJ16" s="286"/>
      <c r="AK16" s="287"/>
      <c r="AL16" s="7"/>
      <c r="AM16" s="294" t="str">
        <f>temp!J13</f>
        <v>9 Access rights</v>
      </c>
      <c r="AN16" s="295"/>
      <c r="AO16" s="295"/>
      <c r="AP16" s="295"/>
      <c r="AQ16" s="295"/>
      <c r="AR16" s="295"/>
      <c r="AS16" s="295"/>
      <c r="AT16" s="295"/>
      <c r="AU16" s="295"/>
      <c r="AV16" s="295"/>
      <c r="AW16" s="295"/>
      <c r="AX16" s="295"/>
      <c r="AY16" s="295"/>
      <c r="AZ16" s="296" t="str">
        <f>IF(AND(temp!Z13=1),IF(AJ56="-","-","Measures completed"),"Not achieved")</f>
        <v>Not achieved</v>
      </c>
      <c r="BA16" s="297"/>
      <c r="BB16" s="297"/>
      <c r="BC16" s="298"/>
      <c r="BD16" s="429" t="str">
        <f>IF(AND(temp!AA13=1),IF(AV56="-","-","Measures completed"),"Not achieved")</f>
        <v>Not achieved</v>
      </c>
      <c r="BE16" s="429"/>
      <c r="BF16" s="429"/>
      <c r="BG16" s="429"/>
      <c r="BH16" s="430"/>
      <c r="BI16" s="431"/>
      <c r="BJ16" s="431"/>
      <c r="BK16" s="432"/>
    </row>
    <row r="17" spans="2:63" ht="15.95" customHeight="1" x14ac:dyDescent="0.2">
      <c r="B17" s="325"/>
      <c r="C17" s="286"/>
      <c r="D17" s="286"/>
      <c r="E17" s="286"/>
      <c r="F17" s="286"/>
      <c r="G17" s="286"/>
      <c r="H17" s="286"/>
      <c r="I17" s="286"/>
      <c r="J17" s="286"/>
      <c r="K17" s="286"/>
      <c r="L17" s="286"/>
      <c r="M17" s="286"/>
      <c r="N17" s="286"/>
      <c r="O17" s="286"/>
      <c r="P17" s="286"/>
      <c r="Q17" s="286"/>
      <c r="R17" s="286"/>
      <c r="S17" s="286"/>
      <c r="T17" s="286"/>
      <c r="U17" s="286"/>
      <c r="V17" s="286"/>
      <c r="W17" s="286"/>
      <c r="X17" s="286"/>
      <c r="Y17" s="286"/>
      <c r="Z17" s="286"/>
      <c r="AA17" s="286"/>
      <c r="AB17" s="286"/>
      <c r="AC17" s="286"/>
      <c r="AD17" s="286"/>
      <c r="AE17" s="286"/>
      <c r="AF17" s="286"/>
      <c r="AG17" s="286"/>
      <c r="AH17" s="286"/>
      <c r="AI17" s="286"/>
      <c r="AJ17" s="286"/>
      <c r="AK17" s="287"/>
      <c r="AL17" s="7"/>
      <c r="AM17" s="294" t="str">
        <f>temp!J14</f>
        <v>10 Management of information assets (information)</v>
      </c>
      <c r="AN17" s="295"/>
      <c r="AO17" s="295"/>
      <c r="AP17" s="295"/>
      <c r="AQ17" s="295"/>
      <c r="AR17" s="295"/>
      <c r="AS17" s="295"/>
      <c r="AT17" s="295"/>
      <c r="AU17" s="295"/>
      <c r="AV17" s="295"/>
      <c r="AW17" s="295"/>
      <c r="AX17" s="295"/>
      <c r="AY17" s="295"/>
      <c r="AZ17" s="296" t="str">
        <f>IF(AND(temp!Z14=1),IF(AJ57="-","-","Measures completed"),"Not achieved")</f>
        <v>Not achieved</v>
      </c>
      <c r="BA17" s="297"/>
      <c r="BB17" s="297"/>
      <c r="BC17" s="298"/>
      <c r="BD17" s="429" t="str">
        <f>IF(AND(temp!AA14=1),IF(AV57="-","-","Measures completed"),"Not achieved")</f>
        <v>Not achieved</v>
      </c>
      <c r="BE17" s="429"/>
      <c r="BF17" s="429"/>
      <c r="BG17" s="429"/>
      <c r="BH17" s="430"/>
      <c r="BI17" s="431"/>
      <c r="BJ17" s="431"/>
      <c r="BK17" s="432"/>
    </row>
    <row r="18" spans="2:63" ht="15.95" customHeight="1" x14ac:dyDescent="0.2">
      <c r="B18" s="325"/>
      <c r="C18" s="286"/>
      <c r="D18" s="286"/>
      <c r="E18" s="286"/>
      <c r="F18" s="286"/>
      <c r="G18" s="286"/>
      <c r="H18" s="286"/>
      <c r="I18" s="286"/>
      <c r="J18" s="286"/>
      <c r="K18" s="286"/>
      <c r="L18" s="286"/>
      <c r="M18" s="286"/>
      <c r="N18" s="286"/>
      <c r="O18" s="286"/>
      <c r="P18" s="286"/>
      <c r="Q18" s="286"/>
      <c r="R18" s="286"/>
      <c r="S18" s="286"/>
      <c r="T18" s="286"/>
      <c r="U18" s="286"/>
      <c r="V18" s="286"/>
      <c r="W18" s="286"/>
      <c r="X18" s="286"/>
      <c r="Y18" s="286"/>
      <c r="Z18" s="286"/>
      <c r="AA18" s="286"/>
      <c r="AB18" s="286"/>
      <c r="AC18" s="286"/>
      <c r="AD18" s="286"/>
      <c r="AE18" s="286"/>
      <c r="AF18" s="286"/>
      <c r="AG18" s="286"/>
      <c r="AH18" s="286"/>
      <c r="AI18" s="286"/>
      <c r="AJ18" s="286"/>
      <c r="AK18" s="287"/>
      <c r="AL18" s="7"/>
      <c r="AM18" s="294" t="str">
        <f>temp!J15</f>
        <v>11 Management of information assets (equipment/devices)</v>
      </c>
      <c r="AN18" s="295"/>
      <c r="AO18" s="295"/>
      <c r="AP18" s="295"/>
      <c r="AQ18" s="295"/>
      <c r="AR18" s="295"/>
      <c r="AS18" s="295"/>
      <c r="AT18" s="295"/>
      <c r="AU18" s="295"/>
      <c r="AV18" s="295"/>
      <c r="AW18" s="295"/>
      <c r="AX18" s="295"/>
      <c r="AY18" s="295"/>
      <c r="AZ18" s="296" t="str">
        <f>IF(AND(temp!Z15=1),IF(AJ58="-","-","Measures completed"),"Not achieved")</f>
        <v>Not achieved</v>
      </c>
      <c r="BA18" s="297"/>
      <c r="BB18" s="297"/>
      <c r="BC18" s="298"/>
      <c r="BD18" s="429" t="str">
        <f>IF(AND(temp!AA15=1),IF(AV58="-","-","Measures completed"),"Not achieved")</f>
        <v>Not achieved</v>
      </c>
      <c r="BE18" s="429"/>
      <c r="BF18" s="429"/>
      <c r="BG18" s="429"/>
      <c r="BH18" s="430"/>
      <c r="BI18" s="431"/>
      <c r="BJ18" s="431"/>
      <c r="BK18" s="432"/>
    </row>
    <row r="19" spans="2:63" ht="15.95" customHeight="1" x14ac:dyDescent="0.2">
      <c r="B19" s="325"/>
      <c r="C19" s="286"/>
      <c r="D19" s="286"/>
      <c r="E19" s="286"/>
      <c r="F19" s="286"/>
      <c r="G19" s="286"/>
      <c r="H19" s="286"/>
      <c r="I19" s="286"/>
      <c r="J19" s="286"/>
      <c r="K19" s="286"/>
      <c r="L19" s="286"/>
      <c r="M19" s="286"/>
      <c r="N19" s="286"/>
      <c r="O19" s="286"/>
      <c r="P19" s="286"/>
      <c r="Q19" s="286"/>
      <c r="R19" s="286"/>
      <c r="S19" s="286"/>
      <c r="T19" s="286"/>
      <c r="U19" s="286"/>
      <c r="V19" s="286"/>
      <c r="W19" s="286"/>
      <c r="X19" s="286"/>
      <c r="Y19" s="286"/>
      <c r="Z19" s="286"/>
      <c r="AA19" s="286"/>
      <c r="AB19" s="286"/>
      <c r="AC19" s="286"/>
      <c r="AD19" s="286"/>
      <c r="AE19" s="286"/>
      <c r="AF19" s="286"/>
      <c r="AG19" s="286"/>
      <c r="AH19" s="286"/>
      <c r="AI19" s="286"/>
      <c r="AJ19" s="286"/>
      <c r="AK19" s="287"/>
      <c r="AL19" s="7"/>
      <c r="AM19" s="294" t="str">
        <f>temp!J16</f>
        <v>12 Risk response</v>
      </c>
      <c r="AN19" s="295"/>
      <c r="AO19" s="295"/>
      <c r="AP19" s="295"/>
      <c r="AQ19" s="295"/>
      <c r="AR19" s="295"/>
      <c r="AS19" s="295"/>
      <c r="AT19" s="295"/>
      <c r="AU19" s="295"/>
      <c r="AV19" s="295"/>
      <c r="AW19" s="295"/>
      <c r="AX19" s="295"/>
      <c r="AY19" s="295"/>
      <c r="AZ19" s="296" t="str">
        <f>IF(AND(temp!Z16=1),IF(AJ59="-","-","Measures completed"),"Not achieved")</f>
        <v>Not achieved</v>
      </c>
      <c r="BA19" s="297"/>
      <c r="BB19" s="297"/>
      <c r="BC19" s="298"/>
      <c r="BD19" s="429" t="str">
        <f>IF(AND(temp!AA16=1),IF(AV59="-","-","Measures completed"),"Not achieved")</f>
        <v>-</v>
      </c>
      <c r="BE19" s="429"/>
      <c r="BF19" s="429"/>
      <c r="BG19" s="429"/>
      <c r="BH19" s="430"/>
      <c r="BI19" s="431"/>
      <c r="BJ19" s="431"/>
      <c r="BK19" s="432"/>
    </row>
    <row r="20" spans="2:63" ht="15.95" customHeight="1" x14ac:dyDescent="0.2">
      <c r="B20" s="325"/>
      <c r="C20" s="286"/>
      <c r="D20" s="286"/>
      <c r="E20" s="286"/>
      <c r="F20" s="286"/>
      <c r="G20" s="286"/>
      <c r="H20" s="286"/>
      <c r="I20" s="286"/>
      <c r="J20" s="286"/>
      <c r="K20" s="286"/>
      <c r="L20" s="286"/>
      <c r="M20" s="286"/>
      <c r="N20" s="286"/>
      <c r="O20" s="286"/>
      <c r="P20" s="286"/>
      <c r="Q20" s="286"/>
      <c r="R20" s="286"/>
      <c r="S20" s="286"/>
      <c r="T20" s="286"/>
      <c r="U20" s="286"/>
      <c r="V20" s="286"/>
      <c r="W20" s="286"/>
      <c r="X20" s="286"/>
      <c r="Y20" s="286"/>
      <c r="Z20" s="286"/>
      <c r="AA20" s="286"/>
      <c r="AB20" s="286"/>
      <c r="AC20" s="286"/>
      <c r="AD20" s="286"/>
      <c r="AE20" s="286"/>
      <c r="AF20" s="286"/>
      <c r="AG20" s="286"/>
      <c r="AH20" s="286"/>
      <c r="AI20" s="286"/>
      <c r="AJ20" s="286"/>
      <c r="AK20" s="287"/>
      <c r="AL20" s="7"/>
      <c r="AM20" s="294" t="str">
        <f>temp!J17</f>
        <v>13 Understanding details of business transactions and methods</v>
      </c>
      <c r="AN20" s="295"/>
      <c r="AO20" s="295"/>
      <c r="AP20" s="295"/>
      <c r="AQ20" s="295"/>
      <c r="AR20" s="295"/>
      <c r="AS20" s="295"/>
      <c r="AT20" s="295"/>
      <c r="AU20" s="295"/>
      <c r="AV20" s="295"/>
      <c r="AW20" s="295"/>
      <c r="AX20" s="295"/>
      <c r="AY20" s="295"/>
      <c r="AZ20" s="296" t="str">
        <f>IF(AND(temp!Z17=1),IF(AJ60="-","-","Measures completed"),"Not achieved")</f>
        <v>Not achieved</v>
      </c>
      <c r="BA20" s="297"/>
      <c r="BB20" s="297"/>
      <c r="BC20" s="298"/>
      <c r="BD20" s="429" t="str">
        <f>IF(AND(temp!AA17=1),IF(AV60="-","-","Measures completed"),"Not achieved")</f>
        <v>-</v>
      </c>
      <c r="BE20" s="429"/>
      <c r="BF20" s="429"/>
      <c r="BG20" s="429"/>
      <c r="BH20" s="430"/>
      <c r="BI20" s="431"/>
      <c r="BJ20" s="431"/>
      <c r="BK20" s="432"/>
    </row>
    <row r="21" spans="2:63" ht="15.95" customHeight="1" x14ac:dyDescent="0.2">
      <c r="B21" s="325"/>
      <c r="C21" s="286"/>
      <c r="D21" s="286"/>
      <c r="E21" s="286"/>
      <c r="F21" s="286"/>
      <c r="G21" s="286"/>
      <c r="H21" s="286"/>
      <c r="I21" s="286"/>
      <c r="J21" s="286"/>
      <c r="K21" s="286"/>
      <c r="L21" s="286"/>
      <c r="M21" s="286"/>
      <c r="N21" s="286"/>
      <c r="O21" s="286"/>
      <c r="P21" s="286"/>
      <c r="Q21" s="286"/>
      <c r="R21" s="286"/>
      <c r="S21" s="286"/>
      <c r="T21" s="286"/>
      <c r="U21" s="286"/>
      <c r="V21" s="286"/>
      <c r="W21" s="286"/>
      <c r="X21" s="286"/>
      <c r="Y21" s="286"/>
      <c r="Z21" s="286"/>
      <c r="AA21" s="286"/>
      <c r="AB21" s="286"/>
      <c r="AC21" s="286"/>
      <c r="AD21" s="286"/>
      <c r="AE21" s="286"/>
      <c r="AF21" s="286"/>
      <c r="AG21" s="286"/>
      <c r="AH21" s="286"/>
      <c r="AI21" s="286"/>
      <c r="AJ21" s="286"/>
      <c r="AK21" s="287"/>
      <c r="AL21" s="7"/>
      <c r="AM21" s="294" t="str">
        <f>temp!J18</f>
        <v>14 Understanding the statuses of external connections</v>
      </c>
      <c r="AN21" s="295"/>
      <c r="AO21" s="295"/>
      <c r="AP21" s="295"/>
      <c r="AQ21" s="295"/>
      <c r="AR21" s="295"/>
      <c r="AS21" s="295"/>
      <c r="AT21" s="295"/>
      <c r="AU21" s="295"/>
      <c r="AV21" s="295"/>
      <c r="AW21" s="295"/>
      <c r="AX21" s="295"/>
      <c r="AY21" s="295"/>
      <c r="AZ21" s="296" t="str">
        <f>IF(AND(temp!Z18=1),IF(AJ61="-","-","Measures completed"),"Not achieved")</f>
        <v>Not achieved</v>
      </c>
      <c r="BA21" s="297"/>
      <c r="BB21" s="297"/>
      <c r="BC21" s="298"/>
      <c r="BD21" s="429" t="str">
        <f>IF(AND(temp!AA18=1),IF(AV61="-","-","Measures completed"),"Not achieved")</f>
        <v>Not achieved</v>
      </c>
      <c r="BE21" s="429"/>
      <c r="BF21" s="429"/>
      <c r="BG21" s="429"/>
      <c r="BH21" s="430"/>
      <c r="BI21" s="431"/>
      <c r="BJ21" s="431"/>
      <c r="BK21" s="432"/>
    </row>
    <row r="22" spans="2:63" ht="15.95" customHeight="1" x14ac:dyDescent="0.2">
      <c r="B22" s="325"/>
      <c r="C22" s="286"/>
      <c r="D22" s="286"/>
      <c r="E22" s="286"/>
      <c r="F22" s="286"/>
      <c r="G22" s="286"/>
      <c r="H22" s="286"/>
      <c r="I22" s="286"/>
      <c r="J22" s="286"/>
      <c r="K22" s="286"/>
      <c r="L22" s="286"/>
      <c r="M22" s="286"/>
      <c r="N22" s="286"/>
      <c r="O22" s="286"/>
      <c r="P22" s="286"/>
      <c r="Q22" s="286"/>
      <c r="R22" s="286"/>
      <c r="S22" s="286"/>
      <c r="T22" s="286"/>
      <c r="U22" s="286"/>
      <c r="V22" s="286"/>
      <c r="W22" s="286"/>
      <c r="X22" s="286"/>
      <c r="Y22" s="286"/>
      <c r="Z22" s="286"/>
      <c r="AA22" s="286"/>
      <c r="AB22" s="286"/>
      <c r="AC22" s="286"/>
      <c r="AD22" s="286"/>
      <c r="AE22" s="286"/>
      <c r="AF22" s="286"/>
      <c r="AG22" s="286"/>
      <c r="AH22" s="286"/>
      <c r="AI22" s="286"/>
      <c r="AJ22" s="286"/>
      <c r="AK22" s="287"/>
      <c r="AL22" s="7"/>
      <c r="AM22" s="294" t="str">
        <f>temp!J19</f>
        <v>15 In-house connection rules</v>
      </c>
      <c r="AN22" s="295"/>
      <c r="AO22" s="295"/>
      <c r="AP22" s="295"/>
      <c r="AQ22" s="295"/>
      <c r="AR22" s="295"/>
      <c r="AS22" s="295"/>
      <c r="AT22" s="295"/>
      <c r="AU22" s="295"/>
      <c r="AV22" s="295"/>
      <c r="AW22" s="295"/>
      <c r="AX22" s="295"/>
      <c r="AY22" s="295"/>
      <c r="AZ22" s="296" t="str">
        <f>IF(AND(temp!Z19=1),IF(AJ62="-","-","Measures completed"),"Not achieved")</f>
        <v>Not achieved</v>
      </c>
      <c r="BA22" s="297"/>
      <c r="BB22" s="297"/>
      <c r="BC22" s="298"/>
      <c r="BD22" s="429" t="str">
        <f>IF(AND(temp!AA19=1),IF(AV62="-","-","Measures completed"),"Not achieved")</f>
        <v>Not achieved</v>
      </c>
      <c r="BE22" s="429"/>
      <c r="BF22" s="429"/>
      <c r="BG22" s="429"/>
      <c r="BH22" s="430"/>
      <c r="BI22" s="431"/>
      <c r="BJ22" s="431"/>
      <c r="BK22" s="432"/>
    </row>
    <row r="23" spans="2:63" ht="15.95" customHeight="1" x14ac:dyDescent="0.2">
      <c r="B23" s="325"/>
      <c r="C23" s="286"/>
      <c r="D23" s="286"/>
      <c r="E23" s="286"/>
      <c r="F23" s="286"/>
      <c r="G23" s="286"/>
      <c r="H23" s="286"/>
      <c r="I23" s="286"/>
      <c r="J23" s="286"/>
      <c r="K23" s="286"/>
      <c r="L23" s="286"/>
      <c r="M23" s="286"/>
      <c r="N23" s="286"/>
      <c r="O23" s="286"/>
      <c r="P23" s="286"/>
      <c r="Q23" s="286"/>
      <c r="R23" s="286"/>
      <c r="S23" s="286"/>
      <c r="T23" s="286"/>
      <c r="U23" s="286"/>
      <c r="V23" s="286"/>
      <c r="W23" s="286"/>
      <c r="X23" s="286"/>
      <c r="Y23" s="286"/>
      <c r="Z23" s="286"/>
      <c r="AA23" s="286"/>
      <c r="AB23" s="286"/>
      <c r="AC23" s="286"/>
      <c r="AD23" s="286"/>
      <c r="AE23" s="286"/>
      <c r="AF23" s="286"/>
      <c r="AG23" s="286"/>
      <c r="AH23" s="286"/>
      <c r="AI23" s="286"/>
      <c r="AJ23" s="286"/>
      <c r="AK23" s="287"/>
      <c r="AL23" s="7"/>
      <c r="AM23" s="294" t="str">
        <f>temp!J20</f>
        <v>16 Physical security</v>
      </c>
      <c r="AN23" s="295"/>
      <c r="AO23" s="295"/>
      <c r="AP23" s="295"/>
      <c r="AQ23" s="295"/>
      <c r="AR23" s="295"/>
      <c r="AS23" s="295"/>
      <c r="AT23" s="295"/>
      <c r="AU23" s="295"/>
      <c r="AV23" s="295"/>
      <c r="AW23" s="295"/>
      <c r="AX23" s="295"/>
      <c r="AY23" s="295"/>
      <c r="AZ23" s="296" t="str">
        <f>IF(AND(temp!Z20=1),IF(AJ63="-","-","Measures completed"),"Not achieved")</f>
        <v>Not achieved</v>
      </c>
      <c r="BA23" s="297"/>
      <c r="BB23" s="297"/>
      <c r="BC23" s="298"/>
      <c r="BD23" s="429" t="str">
        <f>IF(AND(temp!AA20=1),IF(AV63="-","-","Measures completed"),"Not achieved")</f>
        <v>Not achieved</v>
      </c>
      <c r="BE23" s="429"/>
      <c r="BF23" s="429"/>
      <c r="BG23" s="429"/>
      <c r="BH23" s="430"/>
      <c r="BI23" s="431"/>
      <c r="BJ23" s="431"/>
      <c r="BK23" s="432"/>
    </row>
    <row r="24" spans="2:63" ht="15.95" customHeight="1" x14ac:dyDescent="0.2">
      <c r="B24" s="325"/>
      <c r="C24" s="286"/>
      <c r="D24" s="286"/>
      <c r="E24" s="286"/>
      <c r="F24" s="286"/>
      <c r="G24" s="286"/>
      <c r="H24" s="286"/>
      <c r="I24" s="286"/>
      <c r="J24" s="286"/>
      <c r="K24" s="286"/>
      <c r="L24" s="286"/>
      <c r="M24" s="286"/>
      <c r="N24" s="286"/>
      <c r="O24" s="286"/>
      <c r="P24" s="286"/>
      <c r="Q24" s="286"/>
      <c r="R24" s="286"/>
      <c r="S24" s="286"/>
      <c r="T24" s="286"/>
      <c r="U24" s="286"/>
      <c r="V24" s="286"/>
      <c r="W24" s="286"/>
      <c r="X24" s="286"/>
      <c r="Y24" s="286"/>
      <c r="Z24" s="286"/>
      <c r="AA24" s="286"/>
      <c r="AB24" s="286"/>
      <c r="AC24" s="286"/>
      <c r="AD24" s="286"/>
      <c r="AE24" s="286"/>
      <c r="AF24" s="286"/>
      <c r="AG24" s="286"/>
      <c r="AH24" s="286"/>
      <c r="AI24" s="286"/>
      <c r="AJ24" s="286"/>
      <c r="AK24" s="287"/>
      <c r="AL24" s="7"/>
      <c r="AM24" s="294" t="str">
        <f>temp!J21</f>
        <v>17 Communication control</v>
      </c>
      <c r="AN24" s="295"/>
      <c r="AO24" s="295"/>
      <c r="AP24" s="295"/>
      <c r="AQ24" s="295"/>
      <c r="AR24" s="295"/>
      <c r="AS24" s="295"/>
      <c r="AT24" s="295"/>
      <c r="AU24" s="295"/>
      <c r="AV24" s="295"/>
      <c r="AW24" s="295"/>
      <c r="AX24" s="295"/>
      <c r="AY24" s="295"/>
      <c r="AZ24" s="296" t="str">
        <f>IF(AND(temp!Z21=1),IF(AJ64="-","-","Measures completed"),"Not achieved")</f>
        <v>-</v>
      </c>
      <c r="BA24" s="297"/>
      <c r="BB24" s="297"/>
      <c r="BC24" s="298"/>
      <c r="BD24" s="429" t="str">
        <f>IF(AND(temp!AA21=1),IF(AV64="-","-","Measures completed"),"Not achieved")</f>
        <v>Not achieved</v>
      </c>
      <c r="BE24" s="429"/>
      <c r="BF24" s="429"/>
      <c r="BG24" s="429"/>
      <c r="BH24" s="430"/>
      <c r="BI24" s="431"/>
      <c r="BJ24" s="431"/>
      <c r="BK24" s="432"/>
    </row>
    <row r="25" spans="2:63" ht="15.95" customHeight="1" x14ac:dyDescent="0.2">
      <c r="B25" s="326"/>
      <c r="C25" s="327"/>
      <c r="D25" s="327"/>
      <c r="E25" s="327"/>
      <c r="F25" s="327"/>
      <c r="G25" s="327"/>
      <c r="H25" s="327"/>
      <c r="I25" s="327"/>
      <c r="J25" s="327"/>
      <c r="K25" s="327"/>
      <c r="L25" s="327"/>
      <c r="M25" s="327"/>
      <c r="N25" s="327"/>
      <c r="O25" s="327"/>
      <c r="P25" s="327"/>
      <c r="Q25" s="327"/>
      <c r="R25" s="327"/>
      <c r="S25" s="327"/>
      <c r="T25" s="327"/>
      <c r="U25" s="327"/>
      <c r="V25" s="327"/>
      <c r="W25" s="327"/>
      <c r="X25" s="327"/>
      <c r="Y25" s="327"/>
      <c r="Z25" s="327"/>
      <c r="AA25" s="327"/>
      <c r="AB25" s="327"/>
      <c r="AC25" s="327"/>
      <c r="AD25" s="327"/>
      <c r="AE25" s="327"/>
      <c r="AF25" s="327"/>
      <c r="AG25" s="327"/>
      <c r="AH25" s="327"/>
      <c r="AI25" s="327"/>
      <c r="AJ25" s="327"/>
      <c r="AK25" s="328"/>
      <c r="AL25" s="7"/>
      <c r="AM25" s="294" t="str">
        <f>temp!J22</f>
        <v>18 Authentication/Approval</v>
      </c>
      <c r="AN25" s="295"/>
      <c r="AO25" s="295"/>
      <c r="AP25" s="295"/>
      <c r="AQ25" s="295"/>
      <c r="AR25" s="295"/>
      <c r="AS25" s="295"/>
      <c r="AT25" s="295"/>
      <c r="AU25" s="295"/>
      <c r="AV25" s="295"/>
      <c r="AW25" s="295"/>
      <c r="AX25" s="295"/>
      <c r="AY25" s="295"/>
      <c r="AZ25" s="296" t="str">
        <f>IF(AND(temp!Z22=1),IF(AJ65="-","-","Measures completed"),"Not achieved")</f>
        <v>Not achieved</v>
      </c>
      <c r="BA25" s="297"/>
      <c r="BB25" s="297"/>
      <c r="BC25" s="298"/>
      <c r="BD25" s="429" t="str">
        <f>IF(AND(temp!AA22=1),IF(AV65="-","-","Measures completed"),"Not achieved")</f>
        <v>Not achieved</v>
      </c>
      <c r="BE25" s="429"/>
      <c r="BF25" s="429"/>
      <c r="BG25" s="429"/>
      <c r="BH25" s="430"/>
      <c r="BI25" s="431"/>
      <c r="BJ25" s="431"/>
      <c r="BK25" s="432"/>
    </row>
    <row r="26" spans="2:63" ht="15.95" customHeight="1" x14ac:dyDescent="0.2">
      <c r="B26" s="326"/>
      <c r="C26" s="327"/>
      <c r="D26" s="327"/>
      <c r="E26" s="327"/>
      <c r="F26" s="327"/>
      <c r="G26" s="327"/>
      <c r="H26" s="327"/>
      <c r="I26" s="327"/>
      <c r="J26" s="327"/>
      <c r="K26" s="327"/>
      <c r="L26" s="327"/>
      <c r="M26" s="327"/>
      <c r="N26" s="327"/>
      <c r="O26" s="327"/>
      <c r="P26" s="327"/>
      <c r="Q26" s="327"/>
      <c r="R26" s="327"/>
      <c r="S26" s="327"/>
      <c r="T26" s="327"/>
      <c r="U26" s="327"/>
      <c r="V26" s="327"/>
      <c r="W26" s="327"/>
      <c r="X26" s="327"/>
      <c r="Y26" s="327"/>
      <c r="Z26" s="327"/>
      <c r="AA26" s="327"/>
      <c r="AB26" s="327"/>
      <c r="AC26" s="327"/>
      <c r="AD26" s="327"/>
      <c r="AE26" s="327"/>
      <c r="AF26" s="327"/>
      <c r="AG26" s="327"/>
      <c r="AH26" s="327"/>
      <c r="AI26" s="327"/>
      <c r="AJ26" s="327"/>
      <c r="AK26" s="328"/>
      <c r="AL26" s="7"/>
      <c r="AM26" s="294" t="str">
        <f>temp!J23</f>
        <v>19 Applying patches and updates</v>
      </c>
      <c r="AN26" s="295"/>
      <c r="AO26" s="295"/>
      <c r="AP26" s="295"/>
      <c r="AQ26" s="295"/>
      <c r="AR26" s="295"/>
      <c r="AS26" s="295"/>
      <c r="AT26" s="295"/>
      <c r="AU26" s="295"/>
      <c r="AV26" s="295"/>
      <c r="AW26" s="295"/>
      <c r="AX26" s="295"/>
      <c r="AY26" s="295"/>
      <c r="AZ26" s="296" t="str">
        <f>IF(AND(temp!Z23=1),IF(AJ66="-","-","Measures completed"),"Not achieved")</f>
        <v>Not achieved</v>
      </c>
      <c r="BA26" s="297"/>
      <c r="BB26" s="297"/>
      <c r="BC26" s="298"/>
      <c r="BD26" s="429" t="str">
        <f>IF(AND(temp!AA23=1),IF(AV66="-","-","Measures completed"),"Not achieved")</f>
        <v>Not achieved</v>
      </c>
      <c r="BE26" s="429"/>
      <c r="BF26" s="429"/>
      <c r="BG26" s="429"/>
      <c r="BH26" s="430"/>
      <c r="BI26" s="431"/>
      <c r="BJ26" s="431"/>
      <c r="BK26" s="432"/>
    </row>
    <row r="27" spans="2:63" ht="15.95" customHeight="1" x14ac:dyDescent="0.2">
      <c r="B27" s="326"/>
      <c r="C27" s="327"/>
      <c r="D27" s="327"/>
      <c r="E27" s="327"/>
      <c r="F27" s="327"/>
      <c r="G27" s="327"/>
      <c r="H27" s="327"/>
      <c r="I27" s="327"/>
      <c r="J27" s="327"/>
      <c r="K27" s="327"/>
      <c r="L27" s="327"/>
      <c r="M27" s="327"/>
      <c r="N27" s="327"/>
      <c r="O27" s="327"/>
      <c r="P27" s="327"/>
      <c r="Q27" s="327"/>
      <c r="R27" s="327"/>
      <c r="S27" s="327"/>
      <c r="T27" s="327"/>
      <c r="U27" s="327"/>
      <c r="V27" s="327"/>
      <c r="W27" s="327"/>
      <c r="X27" s="327"/>
      <c r="Y27" s="327"/>
      <c r="Z27" s="327"/>
      <c r="AA27" s="327"/>
      <c r="AB27" s="327"/>
      <c r="AC27" s="327"/>
      <c r="AD27" s="327"/>
      <c r="AE27" s="327"/>
      <c r="AF27" s="327"/>
      <c r="AG27" s="327"/>
      <c r="AH27" s="327"/>
      <c r="AI27" s="327"/>
      <c r="AJ27" s="327"/>
      <c r="AK27" s="328"/>
      <c r="AL27" s="7"/>
      <c r="AM27" s="294" t="str">
        <f>temp!J24</f>
        <v>20 Data protection</v>
      </c>
      <c r="AN27" s="295"/>
      <c r="AO27" s="295"/>
      <c r="AP27" s="295"/>
      <c r="AQ27" s="295"/>
      <c r="AR27" s="295"/>
      <c r="AS27" s="295"/>
      <c r="AT27" s="295"/>
      <c r="AU27" s="295"/>
      <c r="AV27" s="295"/>
      <c r="AW27" s="295"/>
      <c r="AX27" s="295"/>
      <c r="AY27" s="295"/>
      <c r="AZ27" s="296" t="str">
        <f>IF(AND(temp!Z24=1),IF(AJ67="-","-","Measures completed"),"Not achieved")</f>
        <v>-</v>
      </c>
      <c r="BA27" s="297"/>
      <c r="BB27" s="297"/>
      <c r="BC27" s="298"/>
      <c r="BD27" s="429" t="str">
        <f>IF(AND(temp!AA24=1),IF(AV67="-","-","Measures completed"),"Not achieved")</f>
        <v>Not achieved</v>
      </c>
      <c r="BE27" s="429"/>
      <c r="BF27" s="429"/>
      <c r="BG27" s="429"/>
      <c r="BH27" s="430"/>
      <c r="BI27" s="431"/>
      <c r="BJ27" s="431"/>
      <c r="BK27" s="432"/>
    </row>
    <row r="28" spans="2:63" ht="15.95" customHeight="1" x14ac:dyDescent="0.2">
      <c r="B28" s="326"/>
      <c r="C28" s="327"/>
      <c r="D28" s="327"/>
      <c r="E28" s="327"/>
      <c r="F28" s="327"/>
      <c r="G28" s="327"/>
      <c r="H28" s="327"/>
      <c r="I28" s="327"/>
      <c r="J28" s="327"/>
      <c r="K28" s="327"/>
      <c r="L28" s="327"/>
      <c r="M28" s="327"/>
      <c r="N28" s="327"/>
      <c r="O28" s="327"/>
      <c r="P28" s="327"/>
      <c r="Q28" s="327"/>
      <c r="R28" s="327"/>
      <c r="S28" s="327"/>
      <c r="T28" s="327"/>
      <c r="U28" s="327"/>
      <c r="V28" s="327"/>
      <c r="W28" s="327"/>
      <c r="X28" s="327"/>
      <c r="Y28" s="327"/>
      <c r="Z28" s="327"/>
      <c r="AA28" s="327"/>
      <c r="AB28" s="327"/>
      <c r="AC28" s="327"/>
      <c r="AD28" s="327"/>
      <c r="AE28" s="327"/>
      <c r="AF28" s="327"/>
      <c r="AG28" s="327"/>
      <c r="AH28" s="327"/>
      <c r="AI28" s="327"/>
      <c r="AJ28" s="327"/>
      <c r="AK28" s="328"/>
      <c r="AL28" s="7"/>
      <c r="AM28" s="294" t="str">
        <f>temp!J25</f>
        <v>21 Office tool-related</v>
      </c>
      <c r="AN28" s="295"/>
      <c r="AO28" s="295"/>
      <c r="AP28" s="295"/>
      <c r="AQ28" s="295"/>
      <c r="AR28" s="295"/>
      <c r="AS28" s="295"/>
      <c r="AT28" s="295"/>
      <c r="AU28" s="295"/>
      <c r="AV28" s="295"/>
      <c r="AW28" s="295"/>
      <c r="AX28" s="295"/>
      <c r="AY28" s="295"/>
      <c r="AZ28" s="296" t="str">
        <f>IF(AND(temp!Z25=1),IF(AJ68="-","-","Measures completed"),"Not achieved")</f>
        <v>-</v>
      </c>
      <c r="BA28" s="297"/>
      <c r="BB28" s="297"/>
      <c r="BC28" s="298"/>
      <c r="BD28" s="429" t="str">
        <f>IF(AND(temp!AA25=1),IF(AV68="-","-","Measures completed"),"Not achieved")</f>
        <v>Not achieved</v>
      </c>
      <c r="BE28" s="429"/>
      <c r="BF28" s="429"/>
      <c r="BG28" s="429"/>
      <c r="BH28" s="430"/>
      <c r="BI28" s="431"/>
      <c r="BJ28" s="431"/>
      <c r="BK28" s="432"/>
    </row>
    <row r="29" spans="2:63" ht="15.95" customHeight="1" x14ac:dyDescent="0.2">
      <c r="B29" s="326"/>
      <c r="C29" s="327"/>
      <c r="D29" s="327"/>
      <c r="E29" s="327"/>
      <c r="F29" s="327"/>
      <c r="G29" s="327"/>
      <c r="H29" s="327"/>
      <c r="I29" s="327"/>
      <c r="J29" s="327"/>
      <c r="K29" s="327"/>
      <c r="L29" s="327"/>
      <c r="M29" s="327"/>
      <c r="N29" s="327"/>
      <c r="O29" s="327"/>
      <c r="P29" s="327"/>
      <c r="Q29" s="327"/>
      <c r="R29" s="327"/>
      <c r="S29" s="327"/>
      <c r="T29" s="327"/>
      <c r="U29" s="327"/>
      <c r="V29" s="327"/>
      <c r="W29" s="327"/>
      <c r="X29" s="327"/>
      <c r="Y29" s="327"/>
      <c r="Z29" s="327"/>
      <c r="AA29" s="327"/>
      <c r="AB29" s="327"/>
      <c r="AC29" s="327"/>
      <c r="AD29" s="327"/>
      <c r="AE29" s="327"/>
      <c r="AF29" s="327"/>
      <c r="AG29" s="327"/>
      <c r="AH29" s="327"/>
      <c r="AI29" s="327"/>
      <c r="AJ29" s="327"/>
      <c r="AK29" s="328"/>
      <c r="AL29" s="7"/>
      <c r="AM29" s="294" t="str">
        <f>temp!J26</f>
        <v>22 Malware countermeasures</v>
      </c>
      <c r="AN29" s="295"/>
      <c r="AO29" s="295"/>
      <c r="AP29" s="295"/>
      <c r="AQ29" s="295"/>
      <c r="AR29" s="295"/>
      <c r="AS29" s="295"/>
      <c r="AT29" s="295"/>
      <c r="AU29" s="295"/>
      <c r="AV29" s="295"/>
      <c r="AW29" s="295"/>
      <c r="AX29" s="295"/>
      <c r="AY29" s="295"/>
      <c r="AZ29" s="296" t="str">
        <f>IF(AND(temp!Z26=1),IF(AJ69="-","-","Measures completed"),"Not achieved")</f>
        <v>Not achieved</v>
      </c>
      <c r="BA29" s="297"/>
      <c r="BB29" s="297"/>
      <c r="BC29" s="298"/>
      <c r="BD29" s="429" t="str">
        <f>IF(AND(temp!AA26=1),IF(AV69="-","-","Measures completed"),"Not achieved")</f>
        <v>Not achieved</v>
      </c>
      <c r="BE29" s="429"/>
      <c r="BF29" s="429"/>
      <c r="BG29" s="429"/>
      <c r="BH29" s="430"/>
      <c r="BI29" s="431"/>
      <c r="BJ29" s="431"/>
      <c r="BK29" s="432"/>
    </row>
    <row r="30" spans="2:63" ht="15.95" customHeight="1" x14ac:dyDescent="0.2">
      <c r="B30" s="326"/>
      <c r="C30" s="327"/>
      <c r="D30" s="327"/>
      <c r="E30" s="327"/>
      <c r="F30" s="327"/>
      <c r="G30" s="327"/>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8"/>
      <c r="AL30" s="7"/>
      <c r="AM30" s="294" t="str">
        <f>temp!J27</f>
        <v>23 Detecting unauthorized access</v>
      </c>
      <c r="AN30" s="295"/>
      <c r="AO30" s="295"/>
      <c r="AP30" s="295"/>
      <c r="AQ30" s="295"/>
      <c r="AR30" s="295"/>
      <c r="AS30" s="295"/>
      <c r="AT30" s="295"/>
      <c r="AU30" s="295"/>
      <c r="AV30" s="295"/>
      <c r="AW30" s="295"/>
      <c r="AX30" s="295"/>
      <c r="AY30" s="295"/>
      <c r="AZ30" s="296" t="str">
        <f>IF(AND(temp!Z27=1),IF(AJ70="-","-","Measures completed"),"Not achieved")</f>
        <v>-</v>
      </c>
      <c r="BA30" s="297"/>
      <c r="BB30" s="297"/>
      <c r="BC30" s="298"/>
      <c r="BD30" s="429" t="str">
        <f>IF(AND(temp!AA27=1),IF(AV70="-","-","Measures completed"),"Not achieved")</f>
        <v>Not achieved</v>
      </c>
      <c r="BE30" s="429"/>
      <c r="BF30" s="429"/>
      <c r="BG30" s="429"/>
      <c r="BH30" s="430"/>
      <c r="BI30" s="431"/>
      <c r="BJ30" s="431"/>
      <c r="BK30" s="432"/>
    </row>
    <row r="31" spans="2:63" ht="15.95" customHeight="1" thickBot="1" x14ac:dyDescent="0.25">
      <c r="B31" s="329"/>
      <c r="C31" s="330"/>
      <c r="D31" s="330"/>
      <c r="E31" s="330"/>
      <c r="F31" s="330"/>
      <c r="G31" s="330"/>
      <c r="H31" s="330"/>
      <c r="I31" s="330"/>
      <c r="J31" s="330"/>
      <c r="K31" s="330"/>
      <c r="L31" s="330"/>
      <c r="M31" s="330"/>
      <c r="N31" s="330"/>
      <c r="O31" s="330"/>
      <c r="P31" s="330"/>
      <c r="Q31" s="330"/>
      <c r="R31" s="330"/>
      <c r="S31" s="330"/>
      <c r="T31" s="330"/>
      <c r="U31" s="330"/>
      <c r="V31" s="330"/>
      <c r="W31" s="330"/>
      <c r="X31" s="330"/>
      <c r="Y31" s="330"/>
      <c r="Z31" s="330"/>
      <c r="AA31" s="330"/>
      <c r="AB31" s="330"/>
      <c r="AC31" s="330"/>
      <c r="AD31" s="330"/>
      <c r="AE31" s="330"/>
      <c r="AF31" s="330"/>
      <c r="AG31" s="330"/>
      <c r="AH31" s="330"/>
      <c r="AI31" s="330"/>
      <c r="AJ31" s="330"/>
      <c r="AK31" s="331"/>
      <c r="AL31" s="7"/>
      <c r="AM31" s="316" t="str">
        <f>temp!J28</f>
        <v>24 Backup/Restore</v>
      </c>
      <c r="AN31" s="317"/>
      <c r="AO31" s="317"/>
      <c r="AP31" s="317"/>
      <c r="AQ31" s="317"/>
      <c r="AR31" s="317"/>
      <c r="AS31" s="317"/>
      <c r="AT31" s="317"/>
      <c r="AU31" s="317"/>
      <c r="AV31" s="317"/>
      <c r="AW31" s="317"/>
      <c r="AX31" s="317"/>
      <c r="AY31" s="317"/>
      <c r="AZ31" s="318" t="str">
        <f>IF(AND(temp!Z28=1),IF(AJ71="-","-","Measures completed"),"Not achieved")</f>
        <v>Not achieved</v>
      </c>
      <c r="BA31" s="319"/>
      <c r="BB31" s="319"/>
      <c r="BC31" s="320"/>
      <c r="BD31" s="433" t="str">
        <f>IF(AND(temp!AA28=1),IF(AV71="-","-","Measures completed"),"Not achieved")</f>
        <v>Not achieved</v>
      </c>
      <c r="BE31" s="433"/>
      <c r="BF31" s="433"/>
      <c r="BG31" s="433"/>
      <c r="BH31" s="434"/>
      <c r="BI31" s="435"/>
      <c r="BJ31" s="435"/>
      <c r="BK31" s="436"/>
    </row>
    <row r="32" spans="2:63" ht="6.75" customHeight="1" thickBot="1" x14ac:dyDescent="0.2"/>
    <row r="33" spans="2:63" ht="11.25" customHeight="1" x14ac:dyDescent="0.15">
      <c r="B33" s="303" t="s">
        <v>666</v>
      </c>
      <c r="C33" s="304"/>
      <c r="D33" s="304"/>
      <c r="E33" s="304"/>
      <c r="F33" s="304"/>
      <c r="G33" s="304"/>
      <c r="H33" s="304"/>
      <c r="I33" s="304"/>
      <c r="J33" s="304"/>
      <c r="K33" s="304"/>
      <c r="L33" s="304"/>
      <c r="M33" s="304"/>
      <c r="N33" s="304"/>
      <c r="O33" s="304"/>
      <c r="P33" s="304"/>
      <c r="Q33" s="304"/>
      <c r="R33" s="304"/>
      <c r="S33" s="304"/>
      <c r="T33" s="304"/>
      <c r="U33" s="304"/>
      <c r="V33" s="304"/>
      <c r="W33" s="304"/>
      <c r="X33" s="304"/>
      <c r="Y33" s="304"/>
      <c r="Z33" s="304"/>
      <c r="AA33" s="304"/>
      <c r="AB33" s="304"/>
      <c r="AC33" s="304"/>
      <c r="AD33" s="304"/>
      <c r="AE33" s="304"/>
      <c r="AF33" s="304"/>
      <c r="AG33" s="304"/>
      <c r="AH33" s="304"/>
      <c r="AI33" s="304"/>
      <c r="AJ33" s="304"/>
      <c r="AK33" s="304"/>
      <c r="AL33" s="304"/>
      <c r="AM33" s="304"/>
      <c r="AN33" s="304"/>
      <c r="AO33" s="304"/>
      <c r="AP33" s="304"/>
      <c r="AQ33" s="304"/>
      <c r="AR33" s="304"/>
      <c r="AS33" s="304"/>
      <c r="AT33" s="304"/>
      <c r="AU33" s="304"/>
      <c r="AV33" s="304"/>
      <c r="AW33" s="304"/>
      <c r="AX33" s="304"/>
      <c r="AY33" s="304"/>
      <c r="AZ33" s="304"/>
      <c r="BA33" s="304"/>
      <c r="BB33" s="304"/>
      <c r="BC33" s="304"/>
      <c r="BD33" s="304"/>
      <c r="BE33" s="304"/>
      <c r="BF33" s="304"/>
      <c r="BG33" s="304"/>
      <c r="BH33" s="304"/>
      <c r="BI33" s="304"/>
      <c r="BJ33" s="304"/>
      <c r="BK33" s="305"/>
    </row>
    <row r="34" spans="2:63" ht="11.25" customHeight="1" x14ac:dyDescent="0.15">
      <c r="B34" s="306"/>
      <c r="C34" s="307"/>
      <c r="D34" s="307"/>
      <c r="E34" s="307"/>
      <c r="F34" s="307"/>
      <c r="G34" s="307"/>
      <c r="H34" s="307"/>
      <c r="I34" s="307"/>
      <c r="J34" s="307"/>
      <c r="K34" s="307"/>
      <c r="L34" s="307"/>
      <c r="M34" s="307"/>
      <c r="N34" s="307"/>
      <c r="O34" s="307"/>
      <c r="P34" s="307"/>
      <c r="Q34" s="307"/>
      <c r="R34" s="307"/>
      <c r="S34" s="307"/>
      <c r="T34" s="307"/>
      <c r="U34" s="307"/>
      <c r="V34" s="307"/>
      <c r="W34" s="307"/>
      <c r="X34" s="307"/>
      <c r="Y34" s="307"/>
      <c r="Z34" s="307"/>
      <c r="AA34" s="307"/>
      <c r="AB34" s="307"/>
      <c r="AC34" s="307"/>
      <c r="AD34" s="307"/>
      <c r="AE34" s="307"/>
      <c r="AF34" s="307"/>
      <c r="AG34" s="307"/>
      <c r="AH34" s="307"/>
      <c r="AI34" s="307"/>
      <c r="AJ34" s="307"/>
      <c r="AK34" s="307"/>
      <c r="AL34" s="307"/>
      <c r="AM34" s="307"/>
      <c r="AN34" s="307"/>
      <c r="AO34" s="307"/>
      <c r="AP34" s="307"/>
      <c r="AQ34" s="307"/>
      <c r="AR34" s="307"/>
      <c r="AS34" s="307"/>
      <c r="AT34" s="307"/>
      <c r="AU34" s="307"/>
      <c r="AV34" s="307"/>
      <c r="AW34" s="307"/>
      <c r="AX34" s="307"/>
      <c r="AY34" s="307"/>
      <c r="AZ34" s="307"/>
      <c r="BA34" s="307"/>
      <c r="BB34" s="307"/>
      <c r="BC34" s="307"/>
      <c r="BD34" s="307"/>
      <c r="BE34" s="307"/>
      <c r="BF34" s="307"/>
      <c r="BG34" s="307"/>
      <c r="BH34" s="307"/>
      <c r="BI34" s="307"/>
      <c r="BJ34" s="307"/>
      <c r="BK34" s="308"/>
    </row>
    <row r="35" spans="2:63" x14ac:dyDescent="0.15">
      <c r="B35" s="50"/>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72"/>
      <c r="AS35" s="72"/>
      <c r="AT35" s="72"/>
      <c r="AU35" s="72"/>
      <c r="AV35" s="72"/>
      <c r="AW35" s="72"/>
      <c r="AX35" s="72"/>
      <c r="AY35" s="72"/>
      <c r="AZ35" s="72"/>
      <c r="BA35" s="72"/>
      <c r="BB35" s="72"/>
      <c r="BC35" s="72"/>
      <c r="BD35" s="72"/>
      <c r="BE35" s="72"/>
      <c r="BF35" s="72"/>
      <c r="BG35" s="72"/>
      <c r="BH35" s="72"/>
      <c r="BI35" s="72"/>
      <c r="BJ35" s="72"/>
      <c r="BK35" s="73"/>
    </row>
    <row r="36" spans="2:63" x14ac:dyDescent="0.15">
      <c r="B36" s="52"/>
      <c r="AR36" s="74"/>
      <c r="AS36" s="74"/>
      <c r="AT36" s="74"/>
      <c r="AU36" s="74"/>
      <c r="AV36" s="74"/>
      <c r="AW36" s="74"/>
      <c r="AX36" s="74"/>
      <c r="AY36" s="74"/>
      <c r="AZ36" s="74"/>
      <c r="BA36" s="74"/>
      <c r="BB36" s="74"/>
      <c r="BC36" s="74"/>
      <c r="BD36" s="74"/>
      <c r="BE36" s="74"/>
      <c r="BF36" s="74"/>
      <c r="BG36" s="74"/>
      <c r="BH36" s="74"/>
      <c r="BI36" s="74"/>
      <c r="BJ36" s="74"/>
      <c r="BK36" s="75"/>
    </row>
    <row r="37" spans="2:63" x14ac:dyDescent="0.15">
      <c r="B37" s="52"/>
      <c r="AR37" s="74"/>
      <c r="AS37" s="74"/>
      <c r="AT37" s="74"/>
      <c r="AU37" s="74"/>
      <c r="AV37" s="74"/>
      <c r="AW37" s="74"/>
      <c r="AX37" s="74"/>
      <c r="AY37" s="74"/>
      <c r="AZ37" s="74"/>
      <c r="BA37" s="74"/>
      <c r="BB37" s="74"/>
      <c r="BC37" s="74"/>
      <c r="BD37" s="74"/>
      <c r="BE37" s="74"/>
      <c r="BF37" s="74"/>
      <c r="BG37" s="74"/>
      <c r="BH37" s="74"/>
      <c r="BI37" s="74"/>
      <c r="BJ37" s="74"/>
      <c r="BK37" s="75"/>
    </row>
    <row r="38" spans="2:63" x14ac:dyDescent="0.15">
      <c r="B38" s="52"/>
      <c r="AR38" s="74"/>
      <c r="AS38" s="74"/>
      <c r="AT38" s="74"/>
      <c r="AU38" s="74"/>
      <c r="AV38" s="74"/>
      <c r="AW38" s="74"/>
      <c r="AX38" s="74"/>
      <c r="AY38" s="74"/>
      <c r="AZ38" s="74"/>
      <c r="BA38" s="74"/>
      <c r="BB38" s="74"/>
      <c r="BC38" s="74"/>
      <c r="BD38" s="74"/>
      <c r="BE38" s="74"/>
      <c r="BF38" s="74"/>
      <c r="BG38" s="74"/>
      <c r="BH38" s="74"/>
      <c r="BI38" s="74"/>
      <c r="BJ38" s="74"/>
      <c r="BK38" s="75"/>
    </row>
    <row r="39" spans="2:63" x14ac:dyDescent="0.15">
      <c r="B39" s="52"/>
      <c r="AR39" s="74"/>
      <c r="AS39" s="74"/>
      <c r="AT39" s="74"/>
      <c r="AU39" s="74"/>
      <c r="AV39" s="74"/>
      <c r="AW39" s="74"/>
      <c r="AX39" s="74"/>
      <c r="AY39" s="74"/>
      <c r="AZ39" s="74"/>
      <c r="BA39" s="74"/>
      <c r="BB39" s="74"/>
      <c r="BC39" s="74"/>
      <c r="BD39" s="74"/>
      <c r="BE39" s="74"/>
      <c r="BF39" s="74"/>
      <c r="BG39" s="74"/>
      <c r="BH39" s="74"/>
      <c r="BI39" s="74"/>
      <c r="BJ39" s="74"/>
      <c r="BK39" s="75"/>
    </row>
    <row r="40" spans="2:63" x14ac:dyDescent="0.15">
      <c r="B40" s="52"/>
      <c r="AR40" s="74"/>
      <c r="AS40" s="74"/>
      <c r="AT40" s="74"/>
      <c r="AU40" s="74"/>
      <c r="AV40" s="74"/>
      <c r="AW40" s="74"/>
      <c r="AX40" s="74"/>
      <c r="AY40" s="74"/>
      <c r="AZ40" s="74"/>
      <c r="BA40" s="74"/>
      <c r="BB40" s="74"/>
      <c r="BC40" s="74"/>
      <c r="BD40" s="74"/>
      <c r="BE40" s="74"/>
      <c r="BF40" s="74"/>
      <c r="BG40" s="74"/>
      <c r="BH40" s="74"/>
      <c r="BI40" s="74"/>
      <c r="BJ40" s="74"/>
      <c r="BK40" s="75"/>
    </row>
    <row r="41" spans="2:63" x14ac:dyDescent="0.15">
      <c r="B41" s="52"/>
      <c r="AR41" s="74"/>
      <c r="AS41" s="74"/>
      <c r="AT41" s="74"/>
      <c r="AU41" s="74"/>
      <c r="AV41" s="74"/>
      <c r="AW41" s="74"/>
      <c r="AX41" s="74"/>
      <c r="AY41" s="74"/>
      <c r="AZ41" s="74"/>
      <c r="BA41" s="74"/>
      <c r="BB41" s="74"/>
      <c r="BC41" s="74"/>
      <c r="BD41" s="74"/>
      <c r="BE41" s="74"/>
      <c r="BF41" s="74"/>
      <c r="BG41" s="74"/>
      <c r="BH41" s="74"/>
      <c r="BI41" s="74"/>
      <c r="BJ41" s="74"/>
      <c r="BK41" s="75"/>
    </row>
    <row r="42" spans="2:63" ht="14.25" thickBot="1" x14ac:dyDescent="0.2">
      <c r="B42" s="53"/>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76"/>
      <c r="AS42" s="76"/>
      <c r="AT42" s="76"/>
      <c r="AU42" s="76"/>
      <c r="AV42" s="76"/>
      <c r="AW42" s="76"/>
      <c r="AX42" s="76"/>
      <c r="AY42" s="76"/>
      <c r="AZ42" s="76"/>
      <c r="BA42" s="76"/>
      <c r="BB42" s="76"/>
      <c r="BC42" s="76"/>
      <c r="BD42" s="76"/>
      <c r="BE42" s="76"/>
      <c r="BF42" s="76"/>
      <c r="BG42" s="76"/>
      <c r="BH42" s="76"/>
      <c r="BI42" s="76"/>
      <c r="BJ42" s="76"/>
      <c r="BK42" s="77"/>
    </row>
    <row r="43" spans="2:63" ht="6.75" customHeight="1" thickBot="1" x14ac:dyDescent="0.2"/>
    <row r="44" spans="2:63" ht="11.25" customHeight="1" x14ac:dyDescent="0.15">
      <c r="B44" s="309" t="s">
        <v>667</v>
      </c>
      <c r="C44" s="310"/>
      <c r="D44" s="310"/>
      <c r="E44" s="310"/>
      <c r="F44" s="310"/>
      <c r="G44" s="310"/>
      <c r="H44" s="310"/>
      <c r="I44" s="310"/>
      <c r="J44" s="310"/>
      <c r="K44" s="310"/>
      <c r="L44" s="310"/>
      <c r="M44" s="310"/>
      <c r="N44" s="310"/>
      <c r="O44" s="310"/>
      <c r="P44" s="310"/>
      <c r="Q44" s="310"/>
      <c r="R44" s="310"/>
      <c r="S44" s="310"/>
      <c r="T44" s="310"/>
      <c r="U44" s="310"/>
      <c r="V44" s="310"/>
      <c r="W44" s="310"/>
      <c r="X44" s="310"/>
      <c r="Y44" s="310"/>
      <c r="Z44" s="310"/>
      <c r="AA44" s="310"/>
      <c r="AB44" s="310"/>
      <c r="AC44" s="310"/>
      <c r="AD44" s="310"/>
      <c r="AE44" s="310"/>
      <c r="AF44" s="310"/>
      <c r="AG44" s="310"/>
      <c r="AH44" s="310"/>
      <c r="AI44" s="310"/>
      <c r="AJ44" s="310"/>
      <c r="AK44" s="310"/>
      <c r="AL44" s="310"/>
      <c r="AM44" s="310"/>
      <c r="AN44" s="310"/>
      <c r="AO44" s="310"/>
      <c r="AP44" s="310"/>
      <c r="AQ44" s="310"/>
      <c r="AR44" s="310"/>
      <c r="AS44" s="310"/>
      <c r="AT44" s="310"/>
      <c r="AU44" s="310"/>
      <c r="AV44" s="310"/>
      <c r="AW44" s="310"/>
      <c r="AX44" s="310"/>
      <c r="AY44" s="310"/>
      <c r="AZ44" s="310"/>
      <c r="BA44" s="310"/>
      <c r="BB44" s="310"/>
      <c r="BC44" s="310"/>
      <c r="BD44" s="310"/>
      <c r="BE44" s="310"/>
      <c r="BF44" s="310"/>
      <c r="BG44" s="310"/>
      <c r="BH44" s="310"/>
      <c r="BI44" s="310"/>
      <c r="BJ44" s="310"/>
      <c r="BK44" s="311"/>
    </row>
    <row r="45" spans="2:63" ht="11.25" customHeight="1" thickBot="1" x14ac:dyDescent="0.2">
      <c r="B45" s="312"/>
      <c r="C45" s="313"/>
      <c r="D45" s="313"/>
      <c r="E45" s="313"/>
      <c r="F45" s="313"/>
      <c r="G45" s="313"/>
      <c r="H45" s="313"/>
      <c r="I45" s="313"/>
      <c r="J45" s="313"/>
      <c r="K45" s="313"/>
      <c r="L45" s="313"/>
      <c r="M45" s="313"/>
      <c r="N45" s="313"/>
      <c r="O45" s="313"/>
      <c r="P45" s="314"/>
      <c r="Q45" s="314"/>
      <c r="R45" s="314"/>
      <c r="S45" s="314"/>
      <c r="T45" s="314"/>
      <c r="U45" s="314"/>
      <c r="V45" s="314"/>
      <c r="W45" s="314"/>
      <c r="X45" s="314"/>
      <c r="Y45" s="314"/>
      <c r="Z45" s="314"/>
      <c r="AA45" s="314"/>
      <c r="AB45" s="314"/>
      <c r="AC45" s="314"/>
      <c r="AD45" s="314"/>
      <c r="AE45" s="314"/>
      <c r="AF45" s="314"/>
      <c r="AG45" s="314"/>
      <c r="AH45" s="314"/>
      <c r="AI45" s="314"/>
      <c r="AJ45" s="314"/>
      <c r="AK45" s="314"/>
      <c r="AL45" s="314"/>
      <c r="AM45" s="314"/>
      <c r="AN45" s="314"/>
      <c r="AO45" s="314"/>
      <c r="AP45" s="314"/>
      <c r="AQ45" s="314"/>
      <c r="AR45" s="314"/>
      <c r="AS45" s="314"/>
      <c r="AT45" s="314"/>
      <c r="AU45" s="314"/>
      <c r="AV45" s="314"/>
      <c r="AW45" s="314"/>
      <c r="AX45" s="314"/>
      <c r="AY45" s="314"/>
      <c r="AZ45" s="314"/>
      <c r="BA45" s="314"/>
      <c r="BB45" s="314"/>
      <c r="BC45" s="314"/>
      <c r="BD45" s="314"/>
      <c r="BE45" s="314"/>
      <c r="BF45" s="314"/>
      <c r="BG45" s="314"/>
      <c r="BH45" s="314"/>
      <c r="BI45" s="314"/>
      <c r="BJ45" s="314"/>
      <c r="BK45" s="315"/>
    </row>
    <row r="46" spans="2:63" ht="16.5" customHeight="1" x14ac:dyDescent="0.15">
      <c r="B46" s="350"/>
      <c r="C46" s="351"/>
      <c r="D46" s="351"/>
      <c r="E46" s="351"/>
      <c r="F46" s="351"/>
      <c r="G46" s="351"/>
      <c r="H46" s="351"/>
      <c r="I46" s="351"/>
      <c r="J46" s="351"/>
      <c r="K46" s="351"/>
      <c r="L46" s="351"/>
      <c r="M46" s="351"/>
      <c r="N46" s="351"/>
      <c r="O46" s="352"/>
      <c r="P46" s="353" t="s">
        <v>668</v>
      </c>
      <c r="Q46" s="354"/>
      <c r="R46" s="354"/>
      <c r="S46" s="354"/>
      <c r="T46" s="354"/>
      <c r="U46" s="354"/>
      <c r="V46" s="354"/>
      <c r="W46" s="354"/>
      <c r="X46" s="354"/>
      <c r="Y46" s="354"/>
      <c r="Z46" s="354"/>
      <c r="AA46" s="355"/>
      <c r="AB46" s="356" t="s">
        <v>662</v>
      </c>
      <c r="AC46" s="357"/>
      <c r="AD46" s="357"/>
      <c r="AE46" s="357"/>
      <c r="AF46" s="357"/>
      <c r="AG46" s="357"/>
      <c r="AH46" s="357"/>
      <c r="AI46" s="357"/>
      <c r="AJ46" s="357"/>
      <c r="AK46" s="357"/>
      <c r="AL46" s="357"/>
      <c r="AM46" s="357"/>
      <c r="AN46" s="440" t="s">
        <v>663</v>
      </c>
      <c r="AO46" s="357"/>
      <c r="AP46" s="357"/>
      <c r="AQ46" s="357"/>
      <c r="AR46" s="357"/>
      <c r="AS46" s="357"/>
      <c r="AT46" s="357"/>
      <c r="AU46" s="357"/>
      <c r="AV46" s="357"/>
      <c r="AW46" s="357"/>
      <c r="AX46" s="357"/>
      <c r="AY46" s="441"/>
      <c r="AZ46" s="359" t="s">
        <v>664</v>
      </c>
      <c r="BA46" s="359"/>
      <c r="BB46" s="359"/>
      <c r="BC46" s="359"/>
      <c r="BD46" s="359"/>
      <c r="BE46" s="359"/>
      <c r="BF46" s="359"/>
      <c r="BG46" s="359"/>
      <c r="BH46" s="359"/>
      <c r="BI46" s="359"/>
      <c r="BJ46" s="359"/>
      <c r="BK46" s="361"/>
    </row>
    <row r="47" spans="2:63" ht="16.5" customHeight="1" x14ac:dyDescent="0.15">
      <c r="B47" s="350"/>
      <c r="C47" s="351"/>
      <c r="D47" s="351"/>
      <c r="E47" s="351"/>
      <c r="F47" s="351"/>
      <c r="G47" s="351"/>
      <c r="H47" s="351"/>
      <c r="I47" s="351"/>
      <c r="J47" s="351"/>
      <c r="K47" s="351"/>
      <c r="L47" s="351"/>
      <c r="M47" s="351"/>
      <c r="N47" s="351"/>
      <c r="O47" s="352"/>
      <c r="P47" s="362" t="s">
        <v>669</v>
      </c>
      <c r="Q47" s="363"/>
      <c r="R47" s="363"/>
      <c r="S47" s="363"/>
      <c r="T47" s="363"/>
      <c r="U47" s="363"/>
      <c r="V47" s="363"/>
      <c r="W47" s="363"/>
      <c r="X47" s="364" t="s">
        <v>661</v>
      </c>
      <c r="Y47" s="363"/>
      <c r="Z47" s="363"/>
      <c r="AA47" s="365"/>
      <c r="AB47" s="362" t="s">
        <v>669</v>
      </c>
      <c r="AC47" s="363"/>
      <c r="AD47" s="363"/>
      <c r="AE47" s="363"/>
      <c r="AF47" s="363"/>
      <c r="AG47" s="363"/>
      <c r="AH47" s="363"/>
      <c r="AI47" s="363"/>
      <c r="AJ47" s="364" t="s">
        <v>661</v>
      </c>
      <c r="AK47" s="363"/>
      <c r="AL47" s="363"/>
      <c r="AM47" s="363"/>
      <c r="AN47" s="442" t="s">
        <v>669</v>
      </c>
      <c r="AO47" s="443"/>
      <c r="AP47" s="443"/>
      <c r="AQ47" s="443"/>
      <c r="AR47" s="443"/>
      <c r="AS47" s="443"/>
      <c r="AT47" s="443"/>
      <c r="AU47" s="443"/>
      <c r="AV47" s="364" t="s">
        <v>661</v>
      </c>
      <c r="AW47" s="363"/>
      <c r="AX47" s="363"/>
      <c r="AY47" s="437"/>
      <c r="AZ47" s="335" t="s">
        <v>669</v>
      </c>
      <c r="BA47" s="335"/>
      <c r="BB47" s="335"/>
      <c r="BC47" s="335"/>
      <c r="BD47" s="335"/>
      <c r="BE47" s="335"/>
      <c r="BF47" s="335"/>
      <c r="BG47" s="335"/>
      <c r="BH47" s="332" t="s">
        <v>661</v>
      </c>
      <c r="BI47" s="333"/>
      <c r="BJ47" s="333"/>
      <c r="BK47" s="336"/>
    </row>
    <row r="48" spans="2:63" ht="15.95" customHeight="1" x14ac:dyDescent="0.2">
      <c r="B48" s="337" t="str">
        <f>temp!J5</f>
        <v>1 Policies</v>
      </c>
      <c r="C48" s="338"/>
      <c r="D48" s="338"/>
      <c r="E48" s="338"/>
      <c r="F48" s="338"/>
      <c r="G48" s="338"/>
      <c r="H48" s="338"/>
      <c r="I48" s="338"/>
      <c r="J48" s="338"/>
      <c r="K48" s="338"/>
      <c r="L48" s="338"/>
      <c r="M48" s="338"/>
      <c r="N48" s="338"/>
      <c r="O48" s="339"/>
      <c r="P48" s="340" t="str">
        <f>IF(temp!$N5=0,"-",temp!$V5 &amp; "/" &amp; temp!$N5)</f>
        <v>0/3</v>
      </c>
      <c r="Q48" s="341"/>
      <c r="R48" s="341"/>
      <c r="S48" s="341"/>
      <c r="T48" s="341"/>
      <c r="U48" s="341"/>
      <c r="V48" s="341"/>
      <c r="W48" s="341"/>
      <c r="X48" s="342">
        <f>IFERROR(temp!$V5/temp!$N5,"-")</f>
        <v>0</v>
      </c>
      <c r="Y48" s="343"/>
      <c r="Z48" s="343"/>
      <c r="AA48" s="344"/>
      <c r="AB48" s="340" t="str">
        <f>IF(temp!K5=0,"-",temp!P5 &amp; "/" &amp; temp!K5)</f>
        <v>0/2</v>
      </c>
      <c r="AC48" s="341"/>
      <c r="AD48" s="341"/>
      <c r="AE48" s="341"/>
      <c r="AF48" s="341"/>
      <c r="AG48" s="341"/>
      <c r="AH48" s="341"/>
      <c r="AI48" s="341"/>
      <c r="AJ48" s="343">
        <f>IFERROR(temp!$P5/temp!K5,"-")</f>
        <v>0</v>
      </c>
      <c r="AK48" s="343"/>
      <c r="AL48" s="343"/>
      <c r="AM48" s="343"/>
      <c r="AN48" s="438" t="str">
        <f>IF(temp!$L5=0,"-",temp!$Q5 &amp; "/" &amp; temp!$L5)</f>
        <v>0/1</v>
      </c>
      <c r="AO48" s="341"/>
      <c r="AP48" s="341"/>
      <c r="AQ48" s="341"/>
      <c r="AR48" s="341"/>
      <c r="AS48" s="341"/>
      <c r="AT48" s="341"/>
      <c r="AU48" s="341"/>
      <c r="AV48" s="342">
        <f>IFERROR(temp!$Q5/temp!$L5,"-")</f>
        <v>0</v>
      </c>
      <c r="AW48" s="343"/>
      <c r="AX48" s="343"/>
      <c r="AY48" s="439"/>
      <c r="AZ48" s="346"/>
      <c r="BA48" s="346"/>
      <c r="BB48" s="346"/>
      <c r="BC48" s="346"/>
      <c r="BD48" s="346"/>
      <c r="BE48" s="346"/>
      <c r="BF48" s="346"/>
      <c r="BG48" s="346"/>
      <c r="BH48" s="347"/>
      <c r="BI48" s="348"/>
      <c r="BJ48" s="348"/>
      <c r="BK48" s="367"/>
    </row>
    <row r="49" spans="2:63" ht="15.95" customHeight="1" x14ac:dyDescent="0.2">
      <c r="B49" s="294" t="str">
        <f>temp!J6</f>
        <v>2 Rules for handling confidential information</v>
      </c>
      <c r="C49" s="295"/>
      <c r="D49" s="295"/>
      <c r="E49" s="295"/>
      <c r="F49" s="295"/>
      <c r="G49" s="295"/>
      <c r="H49" s="295"/>
      <c r="I49" s="295"/>
      <c r="J49" s="295"/>
      <c r="K49" s="295"/>
      <c r="L49" s="295"/>
      <c r="M49" s="295"/>
      <c r="N49" s="295"/>
      <c r="O49" s="368"/>
      <c r="P49" s="369" t="str">
        <f>IF(temp!$N6=0,"-",temp!$V6 &amp; "/" &amp; temp!$N6)</f>
        <v>0/5</v>
      </c>
      <c r="Q49" s="370"/>
      <c r="R49" s="370"/>
      <c r="S49" s="370"/>
      <c r="T49" s="370"/>
      <c r="U49" s="370"/>
      <c r="V49" s="370"/>
      <c r="W49" s="370"/>
      <c r="X49" s="371">
        <f>IFERROR(temp!$V6/temp!$N6,"-")</f>
        <v>0</v>
      </c>
      <c r="Y49" s="372"/>
      <c r="Z49" s="372"/>
      <c r="AA49" s="373"/>
      <c r="AB49" s="369" t="str">
        <f>IF(temp!K6=0,"-",temp!P6 &amp; "/" &amp; temp!K6)</f>
        <v>0/2</v>
      </c>
      <c r="AC49" s="370"/>
      <c r="AD49" s="370"/>
      <c r="AE49" s="370"/>
      <c r="AF49" s="370"/>
      <c r="AG49" s="370"/>
      <c r="AH49" s="370"/>
      <c r="AI49" s="370"/>
      <c r="AJ49" s="372">
        <f>IFERROR(temp!$P6/temp!K6,"-")</f>
        <v>0</v>
      </c>
      <c r="AK49" s="372"/>
      <c r="AL49" s="372"/>
      <c r="AM49" s="372"/>
      <c r="AN49" s="444" t="str">
        <f>IF(temp!$L6=0,"-",temp!$Q6 &amp; "/" &amp; temp!$L6)</f>
        <v>0/3</v>
      </c>
      <c r="AO49" s="370"/>
      <c r="AP49" s="370"/>
      <c r="AQ49" s="370"/>
      <c r="AR49" s="370"/>
      <c r="AS49" s="370"/>
      <c r="AT49" s="370"/>
      <c r="AU49" s="381"/>
      <c r="AV49" s="371">
        <f>IFERROR(temp!$Q6/temp!$L6,"-")</f>
        <v>0</v>
      </c>
      <c r="AW49" s="372"/>
      <c r="AX49" s="372"/>
      <c r="AY49" s="445"/>
      <c r="AZ49" s="375"/>
      <c r="BA49" s="375"/>
      <c r="BB49" s="375"/>
      <c r="BC49" s="375"/>
      <c r="BD49" s="375"/>
      <c r="BE49" s="375"/>
      <c r="BF49" s="375"/>
      <c r="BG49" s="375"/>
      <c r="BH49" s="377"/>
      <c r="BI49" s="378"/>
      <c r="BJ49" s="378"/>
      <c r="BK49" s="380"/>
    </row>
    <row r="50" spans="2:63" ht="15.95" customHeight="1" x14ac:dyDescent="0.2">
      <c r="B50" s="294" t="str">
        <f>temp!J7</f>
        <v>3 Compliance</v>
      </c>
      <c r="C50" s="295"/>
      <c r="D50" s="295"/>
      <c r="E50" s="295"/>
      <c r="F50" s="295"/>
      <c r="G50" s="295"/>
      <c r="H50" s="295"/>
      <c r="I50" s="295"/>
      <c r="J50" s="295"/>
      <c r="K50" s="295"/>
      <c r="L50" s="295"/>
      <c r="M50" s="295"/>
      <c r="N50" s="295"/>
      <c r="O50" s="368"/>
      <c r="P50" s="369" t="str">
        <f>IF(temp!$N7=0,"-",temp!$V7 &amp; "/" &amp; temp!$N7)</f>
        <v>0/4</v>
      </c>
      <c r="Q50" s="370"/>
      <c r="R50" s="370"/>
      <c r="S50" s="370"/>
      <c r="T50" s="370"/>
      <c r="U50" s="370"/>
      <c r="V50" s="370"/>
      <c r="W50" s="370"/>
      <c r="X50" s="371">
        <f>IFERROR(temp!$V7/temp!$N7,"-")</f>
        <v>0</v>
      </c>
      <c r="Y50" s="372"/>
      <c r="Z50" s="372"/>
      <c r="AA50" s="373"/>
      <c r="AB50" s="369" t="str">
        <f>IF(temp!K7=0,"-",temp!P7 &amp; "/" &amp; temp!K7)</f>
        <v>0/2</v>
      </c>
      <c r="AC50" s="370"/>
      <c r="AD50" s="370"/>
      <c r="AE50" s="370"/>
      <c r="AF50" s="370"/>
      <c r="AG50" s="370"/>
      <c r="AH50" s="370"/>
      <c r="AI50" s="370"/>
      <c r="AJ50" s="372">
        <f>IFERROR(temp!$P7/temp!K7,"-")</f>
        <v>0</v>
      </c>
      <c r="AK50" s="372"/>
      <c r="AL50" s="372"/>
      <c r="AM50" s="372"/>
      <c r="AN50" s="444" t="str">
        <f>IF(temp!$L7=0,"-",temp!$Q7 &amp; "/" &amp; temp!$L7)</f>
        <v>0/2</v>
      </c>
      <c r="AO50" s="370"/>
      <c r="AP50" s="370"/>
      <c r="AQ50" s="370"/>
      <c r="AR50" s="370"/>
      <c r="AS50" s="370"/>
      <c r="AT50" s="370"/>
      <c r="AU50" s="381"/>
      <c r="AV50" s="371">
        <f>IFERROR(temp!$Q7/temp!$L7,"-")</f>
        <v>0</v>
      </c>
      <c r="AW50" s="372"/>
      <c r="AX50" s="372"/>
      <c r="AY50" s="445"/>
      <c r="AZ50" s="375"/>
      <c r="BA50" s="375"/>
      <c r="BB50" s="375"/>
      <c r="BC50" s="375"/>
      <c r="BD50" s="375"/>
      <c r="BE50" s="375"/>
      <c r="BF50" s="375"/>
      <c r="BG50" s="375"/>
      <c r="BH50" s="377"/>
      <c r="BI50" s="378"/>
      <c r="BJ50" s="378"/>
      <c r="BK50" s="380"/>
    </row>
    <row r="51" spans="2:63" ht="15.95" customHeight="1" x14ac:dyDescent="0.2">
      <c r="B51" s="294" t="str">
        <f>temp!J8</f>
        <v>4 System (Normal)</v>
      </c>
      <c r="C51" s="295"/>
      <c r="D51" s="295"/>
      <c r="E51" s="295"/>
      <c r="F51" s="295"/>
      <c r="G51" s="295"/>
      <c r="H51" s="295"/>
      <c r="I51" s="295"/>
      <c r="J51" s="295"/>
      <c r="K51" s="295"/>
      <c r="L51" s="295"/>
      <c r="M51" s="295"/>
      <c r="N51" s="295"/>
      <c r="O51" s="368"/>
      <c r="P51" s="369" t="str">
        <f>IF(temp!$N8=0,"-",temp!$V8 &amp; "/" &amp; temp!$N8)</f>
        <v>0/5</v>
      </c>
      <c r="Q51" s="370"/>
      <c r="R51" s="370"/>
      <c r="S51" s="370"/>
      <c r="T51" s="370"/>
      <c r="U51" s="370"/>
      <c r="V51" s="370"/>
      <c r="W51" s="370"/>
      <c r="X51" s="371">
        <f>IFERROR(temp!$V8/temp!$N8,"-")</f>
        <v>0</v>
      </c>
      <c r="Y51" s="372"/>
      <c r="Z51" s="372"/>
      <c r="AA51" s="373"/>
      <c r="AB51" s="369" t="str">
        <f>IF(temp!K8=0,"-",temp!P8 &amp; "/" &amp; temp!K8)</f>
        <v>0/3</v>
      </c>
      <c r="AC51" s="370"/>
      <c r="AD51" s="370"/>
      <c r="AE51" s="370"/>
      <c r="AF51" s="370"/>
      <c r="AG51" s="370"/>
      <c r="AH51" s="370"/>
      <c r="AI51" s="370"/>
      <c r="AJ51" s="372">
        <f>IFERROR(temp!$P8/temp!K8,"-")</f>
        <v>0</v>
      </c>
      <c r="AK51" s="372"/>
      <c r="AL51" s="372"/>
      <c r="AM51" s="372"/>
      <c r="AN51" s="444" t="str">
        <f>IF(temp!$L8=0,"-",temp!$Q8 &amp; "/" &amp; temp!$L8)</f>
        <v>0/2</v>
      </c>
      <c r="AO51" s="370"/>
      <c r="AP51" s="370"/>
      <c r="AQ51" s="370"/>
      <c r="AR51" s="370"/>
      <c r="AS51" s="370"/>
      <c r="AT51" s="370"/>
      <c r="AU51" s="381"/>
      <c r="AV51" s="371">
        <f>IFERROR(temp!$Q8/temp!$L8,"-")</f>
        <v>0</v>
      </c>
      <c r="AW51" s="372"/>
      <c r="AX51" s="372"/>
      <c r="AY51" s="445"/>
      <c r="AZ51" s="375"/>
      <c r="BA51" s="375"/>
      <c r="BB51" s="375"/>
      <c r="BC51" s="375"/>
      <c r="BD51" s="375"/>
      <c r="BE51" s="375"/>
      <c r="BF51" s="375"/>
      <c r="BG51" s="375"/>
      <c r="BH51" s="377"/>
      <c r="BI51" s="378"/>
      <c r="BJ51" s="378"/>
      <c r="BK51" s="380"/>
    </row>
    <row r="52" spans="2:63" ht="15.95" customHeight="1" x14ac:dyDescent="0.2">
      <c r="B52" s="294" t="str">
        <f>temp!J9</f>
        <v>5 System (adverse situations)</v>
      </c>
      <c r="C52" s="295"/>
      <c r="D52" s="295"/>
      <c r="E52" s="295"/>
      <c r="F52" s="295"/>
      <c r="G52" s="295"/>
      <c r="H52" s="295"/>
      <c r="I52" s="295"/>
      <c r="J52" s="295"/>
      <c r="K52" s="295"/>
      <c r="L52" s="295"/>
      <c r="M52" s="295"/>
      <c r="N52" s="295"/>
      <c r="O52" s="368"/>
      <c r="P52" s="369" t="str">
        <f>IF(temp!$N9=0,"-",temp!$V9 &amp; "/" &amp; temp!$N9)</f>
        <v>0/3</v>
      </c>
      <c r="Q52" s="370"/>
      <c r="R52" s="370"/>
      <c r="S52" s="370"/>
      <c r="T52" s="370"/>
      <c r="U52" s="370"/>
      <c r="V52" s="370"/>
      <c r="W52" s="370"/>
      <c r="X52" s="371">
        <f>IFERROR(temp!$V9/temp!$N9,"-")</f>
        <v>0</v>
      </c>
      <c r="Y52" s="372"/>
      <c r="Z52" s="372"/>
      <c r="AA52" s="373"/>
      <c r="AB52" s="369" t="str">
        <f>IF(temp!K9=0,"-",temp!P9 &amp; "/" &amp; temp!K9)</f>
        <v>0/3</v>
      </c>
      <c r="AC52" s="370"/>
      <c r="AD52" s="370"/>
      <c r="AE52" s="370"/>
      <c r="AF52" s="370"/>
      <c r="AG52" s="370"/>
      <c r="AH52" s="370"/>
      <c r="AI52" s="370"/>
      <c r="AJ52" s="372">
        <f>IFERROR(temp!$P9/temp!K9,"-")</f>
        <v>0</v>
      </c>
      <c r="AK52" s="372"/>
      <c r="AL52" s="372"/>
      <c r="AM52" s="372"/>
      <c r="AN52" s="444" t="str">
        <f>IF(temp!$L9=0,"-",temp!$Q9 &amp; "/" &amp; temp!$L9)</f>
        <v>-</v>
      </c>
      <c r="AO52" s="370"/>
      <c r="AP52" s="370"/>
      <c r="AQ52" s="370"/>
      <c r="AR52" s="370"/>
      <c r="AS52" s="370"/>
      <c r="AT52" s="370"/>
      <c r="AU52" s="381"/>
      <c r="AV52" s="371" t="str">
        <f>IFERROR(temp!$Q9/temp!$L9,"-")</f>
        <v>-</v>
      </c>
      <c r="AW52" s="372"/>
      <c r="AX52" s="372"/>
      <c r="AY52" s="445"/>
      <c r="AZ52" s="375"/>
      <c r="BA52" s="375"/>
      <c r="BB52" s="375"/>
      <c r="BC52" s="375"/>
      <c r="BD52" s="375"/>
      <c r="BE52" s="375"/>
      <c r="BF52" s="375"/>
      <c r="BG52" s="375"/>
      <c r="BH52" s="377"/>
      <c r="BI52" s="378"/>
      <c r="BJ52" s="378"/>
      <c r="BK52" s="380"/>
    </row>
    <row r="53" spans="2:63" ht="15.95" customHeight="1" x14ac:dyDescent="0.2">
      <c r="B53" s="294" t="str">
        <f>temp!J10</f>
        <v>6 Procedures in adverse situations</v>
      </c>
      <c r="C53" s="295"/>
      <c r="D53" s="295"/>
      <c r="E53" s="295"/>
      <c r="F53" s="295"/>
      <c r="G53" s="295"/>
      <c r="H53" s="295"/>
      <c r="I53" s="295"/>
      <c r="J53" s="295"/>
      <c r="K53" s="295"/>
      <c r="L53" s="295"/>
      <c r="M53" s="295"/>
      <c r="N53" s="295"/>
      <c r="O53" s="368"/>
      <c r="P53" s="369" t="str">
        <f>IF(temp!$N10=0,"-",temp!$V10 &amp; "/" &amp; temp!$N10)</f>
        <v>0/4</v>
      </c>
      <c r="Q53" s="370"/>
      <c r="R53" s="370"/>
      <c r="S53" s="370"/>
      <c r="T53" s="370"/>
      <c r="U53" s="370"/>
      <c r="V53" s="370"/>
      <c r="W53" s="370"/>
      <c r="X53" s="371">
        <f>IFERROR(temp!$V10/temp!$N10,"-")</f>
        <v>0</v>
      </c>
      <c r="Y53" s="372"/>
      <c r="Z53" s="372"/>
      <c r="AA53" s="373"/>
      <c r="AB53" s="369" t="str">
        <f>IF(temp!K10=0,"-",temp!P10 &amp; "/" &amp; temp!K10)</f>
        <v>0/2</v>
      </c>
      <c r="AC53" s="370"/>
      <c r="AD53" s="370"/>
      <c r="AE53" s="370"/>
      <c r="AF53" s="370"/>
      <c r="AG53" s="370"/>
      <c r="AH53" s="370"/>
      <c r="AI53" s="370"/>
      <c r="AJ53" s="372">
        <f>IFERROR(temp!$P10/temp!K10,"-")</f>
        <v>0</v>
      </c>
      <c r="AK53" s="372"/>
      <c r="AL53" s="372"/>
      <c r="AM53" s="372"/>
      <c r="AN53" s="444" t="str">
        <f>IF(temp!$L10=0,"-",temp!$Q10 &amp; "/" &amp; temp!$L10)</f>
        <v>0/2</v>
      </c>
      <c r="AO53" s="370"/>
      <c r="AP53" s="370"/>
      <c r="AQ53" s="370"/>
      <c r="AR53" s="370"/>
      <c r="AS53" s="370"/>
      <c r="AT53" s="370"/>
      <c r="AU53" s="381"/>
      <c r="AV53" s="371">
        <f>IFERROR(temp!$Q10/temp!$L10,"-")</f>
        <v>0</v>
      </c>
      <c r="AW53" s="372"/>
      <c r="AX53" s="372"/>
      <c r="AY53" s="445"/>
      <c r="AZ53" s="375"/>
      <c r="BA53" s="375"/>
      <c r="BB53" s="375"/>
      <c r="BC53" s="375"/>
      <c r="BD53" s="375"/>
      <c r="BE53" s="375"/>
      <c r="BF53" s="375"/>
      <c r="BG53" s="375"/>
      <c r="BH53" s="377"/>
      <c r="BI53" s="378"/>
      <c r="BJ53" s="378"/>
      <c r="BK53" s="380"/>
    </row>
    <row r="54" spans="2:63" ht="15.95" customHeight="1" x14ac:dyDescent="0.2">
      <c r="B54" s="294" t="str">
        <f>temp!J11</f>
        <v>7 Daily education</v>
      </c>
      <c r="C54" s="295"/>
      <c r="D54" s="295"/>
      <c r="E54" s="295"/>
      <c r="F54" s="295"/>
      <c r="G54" s="295"/>
      <c r="H54" s="295"/>
      <c r="I54" s="295"/>
      <c r="J54" s="295"/>
      <c r="K54" s="295"/>
      <c r="L54" s="295"/>
      <c r="M54" s="295"/>
      <c r="N54" s="295"/>
      <c r="O54" s="368"/>
      <c r="P54" s="369" t="str">
        <f>IF(temp!$N11=0,"-",temp!$V11 &amp; "/" &amp; temp!$N11)</f>
        <v>0/11</v>
      </c>
      <c r="Q54" s="370"/>
      <c r="R54" s="370"/>
      <c r="S54" s="370"/>
      <c r="T54" s="370"/>
      <c r="U54" s="370"/>
      <c r="V54" s="370"/>
      <c r="W54" s="370"/>
      <c r="X54" s="371">
        <f>IFERROR(temp!$V11/temp!$N11,"-")</f>
        <v>0</v>
      </c>
      <c r="Y54" s="372"/>
      <c r="Z54" s="372"/>
      <c r="AA54" s="373"/>
      <c r="AB54" s="369" t="str">
        <f>IF(temp!K11=0,"-",temp!P11 &amp; "/" &amp; temp!K11)</f>
        <v>0/5</v>
      </c>
      <c r="AC54" s="370"/>
      <c r="AD54" s="370"/>
      <c r="AE54" s="370"/>
      <c r="AF54" s="370"/>
      <c r="AG54" s="370"/>
      <c r="AH54" s="370"/>
      <c r="AI54" s="370"/>
      <c r="AJ54" s="372">
        <f>IFERROR(temp!$P11/temp!K11,"-")</f>
        <v>0</v>
      </c>
      <c r="AK54" s="372"/>
      <c r="AL54" s="372"/>
      <c r="AM54" s="372"/>
      <c r="AN54" s="444" t="str">
        <f>IF(temp!$L11=0,"-",temp!$Q11 &amp; "/" &amp; temp!$L11)</f>
        <v>0/6</v>
      </c>
      <c r="AO54" s="370"/>
      <c r="AP54" s="370"/>
      <c r="AQ54" s="370"/>
      <c r="AR54" s="370"/>
      <c r="AS54" s="370"/>
      <c r="AT54" s="370"/>
      <c r="AU54" s="381"/>
      <c r="AV54" s="371">
        <f>IFERROR(temp!$Q11/temp!$L11,"-")</f>
        <v>0</v>
      </c>
      <c r="AW54" s="372"/>
      <c r="AX54" s="372"/>
      <c r="AY54" s="445"/>
      <c r="AZ54" s="375"/>
      <c r="BA54" s="375"/>
      <c r="BB54" s="375"/>
      <c r="BC54" s="375"/>
      <c r="BD54" s="375"/>
      <c r="BE54" s="375"/>
      <c r="BF54" s="375"/>
      <c r="BG54" s="375"/>
      <c r="BH54" s="377"/>
      <c r="BI54" s="378"/>
      <c r="BJ54" s="378"/>
      <c r="BK54" s="380"/>
    </row>
    <row r="55" spans="2:63" ht="15.95" customHeight="1" x14ac:dyDescent="0.2">
      <c r="B55" s="294" t="str">
        <f>temp!J12</f>
        <v>8 Information security requirements between companies</v>
      </c>
      <c r="C55" s="295"/>
      <c r="D55" s="295"/>
      <c r="E55" s="295"/>
      <c r="F55" s="295"/>
      <c r="G55" s="295"/>
      <c r="H55" s="295"/>
      <c r="I55" s="295"/>
      <c r="J55" s="295"/>
      <c r="K55" s="295"/>
      <c r="L55" s="295"/>
      <c r="M55" s="295"/>
      <c r="N55" s="295"/>
      <c r="O55" s="368"/>
      <c r="P55" s="369" t="str">
        <f>IF(temp!$N12=0,"-",temp!$V12 &amp; "/" &amp; temp!$N12)</f>
        <v>0/2</v>
      </c>
      <c r="Q55" s="370"/>
      <c r="R55" s="370"/>
      <c r="S55" s="370"/>
      <c r="T55" s="370"/>
      <c r="U55" s="370"/>
      <c r="V55" s="370"/>
      <c r="W55" s="370"/>
      <c r="X55" s="371">
        <f>IFERROR(temp!$V12/temp!$N12,"-")</f>
        <v>0</v>
      </c>
      <c r="Y55" s="372"/>
      <c r="Z55" s="372"/>
      <c r="AA55" s="373"/>
      <c r="AB55" s="369" t="str">
        <f>IF(temp!K12=0,"-",temp!P12 &amp; "/" &amp; temp!K12)</f>
        <v>0/2</v>
      </c>
      <c r="AC55" s="370"/>
      <c r="AD55" s="370"/>
      <c r="AE55" s="370"/>
      <c r="AF55" s="370"/>
      <c r="AG55" s="370"/>
      <c r="AH55" s="370"/>
      <c r="AI55" s="370"/>
      <c r="AJ55" s="372">
        <f>IFERROR(temp!$P12/temp!K12,"-")</f>
        <v>0</v>
      </c>
      <c r="AK55" s="372"/>
      <c r="AL55" s="372"/>
      <c r="AM55" s="372"/>
      <c r="AN55" s="444" t="str">
        <f>IF(temp!$L12=0,"-",temp!$Q12 &amp; "/" &amp; temp!$L12)</f>
        <v>-</v>
      </c>
      <c r="AO55" s="370"/>
      <c r="AP55" s="370"/>
      <c r="AQ55" s="370"/>
      <c r="AR55" s="370"/>
      <c r="AS55" s="370"/>
      <c r="AT55" s="370"/>
      <c r="AU55" s="381"/>
      <c r="AV55" s="371" t="str">
        <f>IFERROR(temp!$Q12/temp!$L12,"-")</f>
        <v>-</v>
      </c>
      <c r="AW55" s="372"/>
      <c r="AX55" s="372"/>
      <c r="AY55" s="445"/>
      <c r="AZ55" s="375"/>
      <c r="BA55" s="375"/>
      <c r="BB55" s="375"/>
      <c r="BC55" s="375"/>
      <c r="BD55" s="375"/>
      <c r="BE55" s="375"/>
      <c r="BF55" s="375"/>
      <c r="BG55" s="375"/>
      <c r="BH55" s="377"/>
      <c r="BI55" s="378"/>
      <c r="BJ55" s="378"/>
      <c r="BK55" s="380"/>
    </row>
    <row r="56" spans="2:63" ht="15.95" customHeight="1" x14ac:dyDescent="0.2">
      <c r="B56" s="294" t="str">
        <f>temp!J13</f>
        <v>9 Access rights</v>
      </c>
      <c r="C56" s="295"/>
      <c r="D56" s="295"/>
      <c r="E56" s="295"/>
      <c r="F56" s="295"/>
      <c r="G56" s="295"/>
      <c r="H56" s="295"/>
      <c r="I56" s="295"/>
      <c r="J56" s="295"/>
      <c r="K56" s="295"/>
      <c r="L56" s="295"/>
      <c r="M56" s="295"/>
      <c r="N56" s="295"/>
      <c r="O56" s="368"/>
      <c r="P56" s="369" t="str">
        <f>IF(temp!$N13=0,"-",temp!$V13 &amp; "/" &amp; temp!$N13)</f>
        <v>0/5</v>
      </c>
      <c r="Q56" s="370"/>
      <c r="R56" s="370"/>
      <c r="S56" s="370"/>
      <c r="T56" s="370"/>
      <c r="U56" s="370"/>
      <c r="V56" s="370"/>
      <c r="W56" s="370"/>
      <c r="X56" s="371">
        <f>IFERROR(temp!$V13/temp!$N13,"-")</f>
        <v>0</v>
      </c>
      <c r="Y56" s="372"/>
      <c r="Z56" s="372"/>
      <c r="AA56" s="373"/>
      <c r="AB56" s="369" t="str">
        <f>IF(temp!K13=0,"-",temp!P13 &amp; "/" &amp; temp!K13)</f>
        <v>0/3</v>
      </c>
      <c r="AC56" s="370"/>
      <c r="AD56" s="370"/>
      <c r="AE56" s="370"/>
      <c r="AF56" s="370"/>
      <c r="AG56" s="370"/>
      <c r="AH56" s="370"/>
      <c r="AI56" s="370"/>
      <c r="AJ56" s="372">
        <f>IFERROR(temp!$P13/temp!K13,"-")</f>
        <v>0</v>
      </c>
      <c r="AK56" s="372"/>
      <c r="AL56" s="372"/>
      <c r="AM56" s="372"/>
      <c r="AN56" s="444" t="str">
        <f>IF(temp!$L13=0,"-",temp!$Q13 &amp; "/" &amp; temp!$L13)</f>
        <v>0/2</v>
      </c>
      <c r="AO56" s="370"/>
      <c r="AP56" s="370"/>
      <c r="AQ56" s="370"/>
      <c r="AR56" s="370"/>
      <c r="AS56" s="370"/>
      <c r="AT56" s="370"/>
      <c r="AU56" s="381"/>
      <c r="AV56" s="371">
        <f>IFERROR(temp!$Q13/temp!$L13,"-")</f>
        <v>0</v>
      </c>
      <c r="AW56" s="372"/>
      <c r="AX56" s="372"/>
      <c r="AY56" s="445"/>
      <c r="AZ56" s="375"/>
      <c r="BA56" s="375"/>
      <c r="BB56" s="375"/>
      <c r="BC56" s="375"/>
      <c r="BD56" s="375"/>
      <c r="BE56" s="375"/>
      <c r="BF56" s="375"/>
      <c r="BG56" s="375"/>
      <c r="BH56" s="377"/>
      <c r="BI56" s="378"/>
      <c r="BJ56" s="378"/>
      <c r="BK56" s="380"/>
    </row>
    <row r="57" spans="2:63" ht="15.95" customHeight="1" x14ac:dyDescent="0.2">
      <c r="B57" s="294" t="str">
        <f>temp!J14</f>
        <v>10 Management of information assets (information)</v>
      </c>
      <c r="C57" s="295"/>
      <c r="D57" s="295"/>
      <c r="E57" s="295"/>
      <c r="F57" s="295"/>
      <c r="G57" s="295"/>
      <c r="H57" s="295"/>
      <c r="I57" s="295"/>
      <c r="J57" s="295"/>
      <c r="K57" s="295"/>
      <c r="L57" s="295"/>
      <c r="M57" s="295"/>
      <c r="N57" s="295"/>
      <c r="O57" s="368"/>
      <c r="P57" s="369" t="str">
        <f>IF(temp!$N14=0,"-",temp!$V14 &amp; "/" &amp; temp!$N14)</f>
        <v>0/5</v>
      </c>
      <c r="Q57" s="370"/>
      <c r="R57" s="370"/>
      <c r="S57" s="370"/>
      <c r="T57" s="370"/>
      <c r="U57" s="370"/>
      <c r="V57" s="370"/>
      <c r="W57" s="370"/>
      <c r="X57" s="371">
        <f>IFERROR(temp!$V14/temp!$N14,"-")</f>
        <v>0</v>
      </c>
      <c r="Y57" s="372"/>
      <c r="Z57" s="372"/>
      <c r="AA57" s="373"/>
      <c r="AB57" s="369" t="str">
        <f>IF(temp!K14=0,"-",temp!P14 &amp; "/" &amp; temp!K14)</f>
        <v>0/3</v>
      </c>
      <c r="AC57" s="370"/>
      <c r="AD57" s="370"/>
      <c r="AE57" s="370"/>
      <c r="AF57" s="370"/>
      <c r="AG57" s="370"/>
      <c r="AH57" s="370"/>
      <c r="AI57" s="370"/>
      <c r="AJ57" s="372">
        <f>IFERROR(temp!$P14/temp!K14,"-")</f>
        <v>0</v>
      </c>
      <c r="AK57" s="372"/>
      <c r="AL57" s="372"/>
      <c r="AM57" s="372"/>
      <c r="AN57" s="444" t="str">
        <f>IF(temp!$L14=0,"-",temp!$Q14 &amp; "/" &amp; temp!$L14)</f>
        <v>0/2</v>
      </c>
      <c r="AO57" s="370"/>
      <c r="AP57" s="370"/>
      <c r="AQ57" s="370"/>
      <c r="AR57" s="370"/>
      <c r="AS57" s="370"/>
      <c r="AT57" s="370"/>
      <c r="AU57" s="381"/>
      <c r="AV57" s="371">
        <f>IFERROR(temp!$Q14/temp!$L14,"-")</f>
        <v>0</v>
      </c>
      <c r="AW57" s="372"/>
      <c r="AX57" s="372"/>
      <c r="AY57" s="445"/>
      <c r="AZ57" s="375"/>
      <c r="BA57" s="375"/>
      <c r="BB57" s="375"/>
      <c r="BC57" s="375"/>
      <c r="BD57" s="375"/>
      <c r="BE57" s="375"/>
      <c r="BF57" s="375"/>
      <c r="BG57" s="375"/>
      <c r="BH57" s="377"/>
      <c r="BI57" s="378"/>
      <c r="BJ57" s="378"/>
      <c r="BK57" s="380"/>
    </row>
    <row r="58" spans="2:63" ht="15.95" customHeight="1" x14ac:dyDescent="0.2">
      <c r="B58" s="294" t="str">
        <f>temp!J15</f>
        <v>11 Management of information assets (equipment/devices)</v>
      </c>
      <c r="C58" s="295"/>
      <c r="D58" s="295"/>
      <c r="E58" s="295"/>
      <c r="F58" s="295"/>
      <c r="G58" s="295"/>
      <c r="H58" s="295"/>
      <c r="I58" s="295"/>
      <c r="J58" s="295"/>
      <c r="K58" s="295"/>
      <c r="L58" s="295"/>
      <c r="M58" s="295"/>
      <c r="N58" s="295"/>
      <c r="O58" s="368"/>
      <c r="P58" s="369" t="str">
        <f>IF(temp!$N15=0,"-",temp!$V15 &amp; "/" &amp; temp!$N15)</f>
        <v>0/6</v>
      </c>
      <c r="Q58" s="370"/>
      <c r="R58" s="370"/>
      <c r="S58" s="370"/>
      <c r="T58" s="370"/>
      <c r="U58" s="370"/>
      <c r="V58" s="370"/>
      <c r="W58" s="370"/>
      <c r="X58" s="371">
        <f>IFERROR(temp!$V15/temp!$N15,"-")</f>
        <v>0</v>
      </c>
      <c r="Y58" s="372"/>
      <c r="Z58" s="372"/>
      <c r="AA58" s="373"/>
      <c r="AB58" s="369" t="str">
        <f>IF(temp!K15=0,"-",temp!P15 &amp; "/" &amp; temp!K15)</f>
        <v>0/3</v>
      </c>
      <c r="AC58" s="370"/>
      <c r="AD58" s="370"/>
      <c r="AE58" s="370"/>
      <c r="AF58" s="370"/>
      <c r="AG58" s="370"/>
      <c r="AH58" s="370"/>
      <c r="AI58" s="370"/>
      <c r="AJ58" s="372">
        <f>IFERROR(temp!$P15/temp!K15,"-")</f>
        <v>0</v>
      </c>
      <c r="AK58" s="372"/>
      <c r="AL58" s="372"/>
      <c r="AM58" s="372"/>
      <c r="AN58" s="444" t="str">
        <f>IF(temp!$L15=0,"-",temp!$Q15 &amp; "/" &amp; temp!$L15)</f>
        <v>0/3</v>
      </c>
      <c r="AO58" s="370"/>
      <c r="AP58" s="370"/>
      <c r="AQ58" s="370"/>
      <c r="AR58" s="370"/>
      <c r="AS58" s="370"/>
      <c r="AT58" s="370"/>
      <c r="AU58" s="381"/>
      <c r="AV58" s="371">
        <f>IFERROR(temp!$Q15/temp!$L15,"-")</f>
        <v>0</v>
      </c>
      <c r="AW58" s="372"/>
      <c r="AX58" s="372"/>
      <c r="AY58" s="445"/>
      <c r="AZ58" s="375"/>
      <c r="BA58" s="375"/>
      <c r="BB58" s="375"/>
      <c r="BC58" s="375"/>
      <c r="BD58" s="375"/>
      <c r="BE58" s="375"/>
      <c r="BF58" s="375"/>
      <c r="BG58" s="375"/>
      <c r="BH58" s="377"/>
      <c r="BI58" s="378"/>
      <c r="BJ58" s="378"/>
      <c r="BK58" s="380"/>
    </row>
    <row r="59" spans="2:63" ht="15.95" customHeight="1" x14ac:dyDescent="0.2">
      <c r="B59" s="294" t="str">
        <f>temp!J16</f>
        <v>12 Risk response</v>
      </c>
      <c r="C59" s="295"/>
      <c r="D59" s="295"/>
      <c r="E59" s="295"/>
      <c r="F59" s="295"/>
      <c r="G59" s="295"/>
      <c r="H59" s="295"/>
      <c r="I59" s="295"/>
      <c r="J59" s="295"/>
      <c r="K59" s="295"/>
      <c r="L59" s="295"/>
      <c r="M59" s="295"/>
      <c r="N59" s="295"/>
      <c r="O59" s="368"/>
      <c r="P59" s="369" t="str">
        <f>IF(temp!$N16=0,"-",temp!$V16 &amp; "/" &amp; temp!$N16)</f>
        <v>0/3</v>
      </c>
      <c r="Q59" s="370"/>
      <c r="R59" s="370"/>
      <c r="S59" s="370"/>
      <c r="T59" s="370"/>
      <c r="U59" s="370"/>
      <c r="V59" s="370"/>
      <c r="W59" s="370"/>
      <c r="X59" s="371">
        <f>IFERROR(temp!$V16/temp!$N16,"-")</f>
        <v>0</v>
      </c>
      <c r="Y59" s="372"/>
      <c r="Z59" s="372"/>
      <c r="AA59" s="373"/>
      <c r="AB59" s="369" t="str">
        <f>IF(temp!K16=0,"-",temp!P16 &amp; "/" &amp; temp!K16)</f>
        <v>0/3</v>
      </c>
      <c r="AC59" s="370"/>
      <c r="AD59" s="370"/>
      <c r="AE59" s="370"/>
      <c r="AF59" s="370"/>
      <c r="AG59" s="370"/>
      <c r="AH59" s="370"/>
      <c r="AI59" s="370"/>
      <c r="AJ59" s="372">
        <f>IFERROR(temp!$P16/temp!K16,"-")</f>
        <v>0</v>
      </c>
      <c r="AK59" s="372"/>
      <c r="AL59" s="372"/>
      <c r="AM59" s="372"/>
      <c r="AN59" s="444" t="str">
        <f>IF(temp!$L16=0,"-",temp!$Q16 &amp; "/" &amp; temp!$L16)</f>
        <v>-</v>
      </c>
      <c r="AO59" s="370"/>
      <c r="AP59" s="370"/>
      <c r="AQ59" s="370"/>
      <c r="AR59" s="370"/>
      <c r="AS59" s="370"/>
      <c r="AT59" s="370"/>
      <c r="AU59" s="381"/>
      <c r="AV59" s="371" t="str">
        <f>IFERROR(temp!$Q16/temp!$L16,"-")</f>
        <v>-</v>
      </c>
      <c r="AW59" s="372"/>
      <c r="AX59" s="372"/>
      <c r="AY59" s="445"/>
      <c r="AZ59" s="375"/>
      <c r="BA59" s="375"/>
      <c r="BB59" s="375"/>
      <c r="BC59" s="375"/>
      <c r="BD59" s="375"/>
      <c r="BE59" s="375"/>
      <c r="BF59" s="375"/>
      <c r="BG59" s="375"/>
      <c r="BH59" s="377"/>
      <c r="BI59" s="378"/>
      <c r="BJ59" s="378"/>
      <c r="BK59" s="380"/>
    </row>
    <row r="60" spans="2:63" ht="15.95" customHeight="1" x14ac:dyDescent="0.2">
      <c r="B60" s="294" t="str">
        <f>temp!J17</f>
        <v>13 Understanding details of business transactions and methods</v>
      </c>
      <c r="C60" s="295"/>
      <c r="D60" s="295"/>
      <c r="E60" s="295"/>
      <c r="F60" s="295"/>
      <c r="G60" s="295"/>
      <c r="H60" s="295"/>
      <c r="I60" s="295"/>
      <c r="J60" s="295"/>
      <c r="K60" s="295"/>
      <c r="L60" s="295"/>
      <c r="M60" s="295"/>
      <c r="N60" s="295"/>
      <c r="O60" s="368"/>
      <c r="P60" s="369" t="str">
        <f>IF(temp!$N17=0,"-",temp!$V17 &amp; "/" &amp; temp!$N17)</f>
        <v>0/1</v>
      </c>
      <c r="Q60" s="370"/>
      <c r="R60" s="370"/>
      <c r="S60" s="370"/>
      <c r="T60" s="370"/>
      <c r="U60" s="370"/>
      <c r="V60" s="370"/>
      <c r="W60" s="370"/>
      <c r="X60" s="371">
        <f>IFERROR(temp!$V17/temp!$N17,"-")</f>
        <v>0</v>
      </c>
      <c r="Y60" s="372"/>
      <c r="Z60" s="372"/>
      <c r="AA60" s="373"/>
      <c r="AB60" s="369" t="str">
        <f>IF(temp!K17=0,"-",temp!P17 &amp; "/" &amp; temp!K17)</f>
        <v>0/1</v>
      </c>
      <c r="AC60" s="370"/>
      <c r="AD60" s="370"/>
      <c r="AE60" s="370"/>
      <c r="AF60" s="370"/>
      <c r="AG60" s="370"/>
      <c r="AH60" s="370"/>
      <c r="AI60" s="370"/>
      <c r="AJ60" s="372">
        <f>IFERROR(temp!$P17/temp!K17,"-")</f>
        <v>0</v>
      </c>
      <c r="AK60" s="372"/>
      <c r="AL60" s="372"/>
      <c r="AM60" s="372"/>
      <c r="AN60" s="444" t="str">
        <f>IF(temp!$L17=0,"-",temp!$Q17 &amp; "/" &amp; temp!$L17)</f>
        <v>-</v>
      </c>
      <c r="AO60" s="370"/>
      <c r="AP60" s="370"/>
      <c r="AQ60" s="370"/>
      <c r="AR60" s="370"/>
      <c r="AS60" s="370"/>
      <c r="AT60" s="370"/>
      <c r="AU60" s="381"/>
      <c r="AV60" s="371" t="str">
        <f>IFERROR(temp!$Q17/temp!$L17,"-")</f>
        <v>-</v>
      </c>
      <c r="AW60" s="372"/>
      <c r="AX60" s="372"/>
      <c r="AY60" s="445"/>
      <c r="AZ60" s="375"/>
      <c r="BA60" s="375"/>
      <c r="BB60" s="375"/>
      <c r="BC60" s="375"/>
      <c r="BD60" s="375"/>
      <c r="BE60" s="375"/>
      <c r="BF60" s="375"/>
      <c r="BG60" s="375"/>
      <c r="BH60" s="377"/>
      <c r="BI60" s="378"/>
      <c r="BJ60" s="378"/>
      <c r="BK60" s="380"/>
    </row>
    <row r="61" spans="2:63" ht="15.95" customHeight="1" x14ac:dyDescent="0.2">
      <c r="B61" s="294" t="str">
        <f>temp!J18</f>
        <v>14 Understanding the statuses of external connections</v>
      </c>
      <c r="C61" s="295"/>
      <c r="D61" s="295"/>
      <c r="E61" s="295"/>
      <c r="F61" s="295"/>
      <c r="G61" s="295"/>
      <c r="H61" s="295"/>
      <c r="I61" s="295"/>
      <c r="J61" s="295"/>
      <c r="K61" s="295"/>
      <c r="L61" s="295"/>
      <c r="M61" s="295"/>
      <c r="N61" s="295"/>
      <c r="O61" s="368"/>
      <c r="P61" s="369" t="str">
        <f>IF(temp!$N18=0,"-",temp!$V18 &amp; "/" &amp; temp!$N18)</f>
        <v>0/5</v>
      </c>
      <c r="Q61" s="370"/>
      <c r="R61" s="370"/>
      <c r="S61" s="370"/>
      <c r="T61" s="370"/>
      <c r="U61" s="370"/>
      <c r="V61" s="370"/>
      <c r="W61" s="370"/>
      <c r="X61" s="371">
        <f>IFERROR(temp!$V18/temp!$N18,"-")</f>
        <v>0</v>
      </c>
      <c r="Y61" s="372"/>
      <c r="Z61" s="372"/>
      <c r="AA61" s="373"/>
      <c r="AB61" s="369" t="str">
        <f>IF(temp!K18=0,"-",temp!P18 &amp; "/" &amp; temp!K18)</f>
        <v>0/3</v>
      </c>
      <c r="AC61" s="370"/>
      <c r="AD61" s="370"/>
      <c r="AE61" s="370"/>
      <c r="AF61" s="370"/>
      <c r="AG61" s="370"/>
      <c r="AH61" s="370"/>
      <c r="AI61" s="370"/>
      <c r="AJ61" s="372">
        <f>IFERROR(temp!$P18/temp!K18,"-")</f>
        <v>0</v>
      </c>
      <c r="AK61" s="372"/>
      <c r="AL61" s="372"/>
      <c r="AM61" s="372"/>
      <c r="AN61" s="444" t="str">
        <f>IF(temp!$L18=0,"-",temp!$Q18 &amp; "/" &amp; temp!$L18)</f>
        <v>0/2</v>
      </c>
      <c r="AO61" s="370"/>
      <c r="AP61" s="370"/>
      <c r="AQ61" s="370"/>
      <c r="AR61" s="370"/>
      <c r="AS61" s="370"/>
      <c r="AT61" s="370"/>
      <c r="AU61" s="381"/>
      <c r="AV61" s="371">
        <f>IFERROR(temp!$Q18/temp!$L18,"-")</f>
        <v>0</v>
      </c>
      <c r="AW61" s="372"/>
      <c r="AX61" s="372"/>
      <c r="AY61" s="445"/>
      <c r="AZ61" s="375"/>
      <c r="BA61" s="375"/>
      <c r="BB61" s="375"/>
      <c r="BC61" s="375"/>
      <c r="BD61" s="375"/>
      <c r="BE61" s="375"/>
      <c r="BF61" s="375"/>
      <c r="BG61" s="375"/>
      <c r="BH61" s="377"/>
      <c r="BI61" s="378"/>
      <c r="BJ61" s="378"/>
      <c r="BK61" s="380"/>
    </row>
    <row r="62" spans="2:63" ht="15.95" customHeight="1" x14ac:dyDescent="0.2">
      <c r="B62" s="294" t="str">
        <f>temp!J19</f>
        <v>15 In-house connection rules</v>
      </c>
      <c r="C62" s="295"/>
      <c r="D62" s="295"/>
      <c r="E62" s="295"/>
      <c r="F62" s="295"/>
      <c r="G62" s="295"/>
      <c r="H62" s="295"/>
      <c r="I62" s="295"/>
      <c r="J62" s="295"/>
      <c r="K62" s="295"/>
      <c r="L62" s="295"/>
      <c r="M62" s="295"/>
      <c r="N62" s="295"/>
      <c r="O62" s="368"/>
      <c r="P62" s="369" t="str">
        <f>IF(temp!$N19=0,"-",temp!$V19 &amp; "/" &amp; temp!$N19)</f>
        <v>0/3</v>
      </c>
      <c r="Q62" s="370"/>
      <c r="R62" s="370"/>
      <c r="S62" s="370"/>
      <c r="T62" s="370"/>
      <c r="U62" s="370"/>
      <c r="V62" s="370"/>
      <c r="W62" s="370"/>
      <c r="X62" s="371">
        <f>IFERROR(temp!$V19/temp!$N19,"-")</f>
        <v>0</v>
      </c>
      <c r="Y62" s="372"/>
      <c r="Z62" s="372"/>
      <c r="AA62" s="373"/>
      <c r="AB62" s="369" t="str">
        <f>IF(temp!K19=0,"-",temp!P19 &amp; "/" &amp; temp!K19)</f>
        <v>0/1</v>
      </c>
      <c r="AC62" s="370"/>
      <c r="AD62" s="370"/>
      <c r="AE62" s="370"/>
      <c r="AF62" s="370"/>
      <c r="AG62" s="370"/>
      <c r="AH62" s="370"/>
      <c r="AI62" s="370"/>
      <c r="AJ62" s="372">
        <f>IFERROR(temp!$P19/temp!K19,"-")</f>
        <v>0</v>
      </c>
      <c r="AK62" s="372"/>
      <c r="AL62" s="372"/>
      <c r="AM62" s="372"/>
      <c r="AN62" s="444" t="str">
        <f>IF(temp!$L19=0,"-",temp!$Q19 &amp; "/" &amp; temp!$L19)</f>
        <v>0/2</v>
      </c>
      <c r="AO62" s="370"/>
      <c r="AP62" s="370"/>
      <c r="AQ62" s="370"/>
      <c r="AR62" s="370"/>
      <c r="AS62" s="370"/>
      <c r="AT62" s="370"/>
      <c r="AU62" s="381"/>
      <c r="AV62" s="371">
        <f>IFERROR(temp!$Q19/temp!$L19,"-")</f>
        <v>0</v>
      </c>
      <c r="AW62" s="372"/>
      <c r="AX62" s="372"/>
      <c r="AY62" s="445"/>
      <c r="AZ62" s="375"/>
      <c r="BA62" s="375"/>
      <c r="BB62" s="375"/>
      <c r="BC62" s="375"/>
      <c r="BD62" s="375"/>
      <c r="BE62" s="375"/>
      <c r="BF62" s="375"/>
      <c r="BG62" s="375"/>
      <c r="BH62" s="377"/>
      <c r="BI62" s="378"/>
      <c r="BJ62" s="378"/>
      <c r="BK62" s="380"/>
    </row>
    <row r="63" spans="2:63" ht="15.95" customHeight="1" x14ac:dyDescent="0.2">
      <c r="B63" s="294" t="str">
        <f>temp!J20</f>
        <v>16 Physical security</v>
      </c>
      <c r="C63" s="295"/>
      <c r="D63" s="295"/>
      <c r="E63" s="295"/>
      <c r="F63" s="295"/>
      <c r="G63" s="295"/>
      <c r="H63" s="295"/>
      <c r="I63" s="295"/>
      <c r="J63" s="295"/>
      <c r="K63" s="295"/>
      <c r="L63" s="295"/>
      <c r="M63" s="295"/>
      <c r="N63" s="295"/>
      <c r="O63" s="368"/>
      <c r="P63" s="369" t="str">
        <f>IF(temp!$N20=0,"-",temp!$V20 &amp; "/" &amp; temp!$N20)</f>
        <v>0/17</v>
      </c>
      <c r="Q63" s="370"/>
      <c r="R63" s="370"/>
      <c r="S63" s="370"/>
      <c r="T63" s="370"/>
      <c r="U63" s="370"/>
      <c r="V63" s="370"/>
      <c r="W63" s="370"/>
      <c r="X63" s="371">
        <f>IFERROR(temp!$V20/temp!$N20,"-")</f>
        <v>0</v>
      </c>
      <c r="Y63" s="372"/>
      <c r="Z63" s="372"/>
      <c r="AA63" s="373"/>
      <c r="AB63" s="369" t="str">
        <f>IF(temp!K20=0,"-",temp!P20 &amp; "/" &amp; temp!K20)</f>
        <v>0/2</v>
      </c>
      <c r="AC63" s="370"/>
      <c r="AD63" s="370"/>
      <c r="AE63" s="370"/>
      <c r="AF63" s="370"/>
      <c r="AG63" s="370"/>
      <c r="AH63" s="370"/>
      <c r="AI63" s="370"/>
      <c r="AJ63" s="372">
        <f>IFERROR(temp!$P20/temp!K20,"-")</f>
        <v>0</v>
      </c>
      <c r="AK63" s="372"/>
      <c r="AL63" s="372"/>
      <c r="AM63" s="372"/>
      <c r="AN63" s="444" t="str">
        <f>IF(temp!$L20=0,"-",temp!$Q20 &amp; "/" &amp; temp!$L20)</f>
        <v>0/15</v>
      </c>
      <c r="AO63" s="370"/>
      <c r="AP63" s="370"/>
      <c r="AQ63" s="370"/>
      <c r="AR63" s="370"/>
      <c r="AS63" s="370"/>
      <c r="AT63" s="370"/>
      <c r="AU63" s="381"/>
      <c r="AV63" s="371">
        <f>IFERROR(temp!$Q20/temp!$L20,"-")</f>
        <v>0</v>
      </c>
      <c r="AW63" s="372"/>
      <c r="AX63" s="372"/>
      <c r="AY63" s="445"/>
      <c r="AZ63" s="375"/>
      <c r="BA63" s="375"/>
      <c r="BB63" s="375"/>
      <c r="BC63" s="375"/>
      <c r="BD63" s="375"/>
      <c r="BE63" s="375"/>
      <c r="BF63" s="375"/>
      <c r="BG63" s="375"/>
      <c r="BH63" s="377"/>
      <c r="BI63" s="378"/>
      <c r="BJ63" s="378"/>
      <c r="BK63" s="380"/>
    </row>
    <row r="64" spans="2:63" ht="15.95" customHeight="1" x14ac:dyDescent="0.2">
      <c r="B64" s="294" t="str">
        <f>temp!J21</f>
        <v>17 Communication control</v>
      </c>
      <c r="C64" s="295"/>
      <c r="D64" s="295"/>
      <c r="E64" s="295"/>
      <c r="F64" s="295"/>
      <c r="G64" s="295"/>
      <c r="H64" s="295"/>
      <c r="I64" s="295"/>
      <c r="J64" s="295"/>
      <c r="K64" s="295"/>
      <c r="L64" s="295"/>
      <c r="M64" s="295"/>
      <c r="N64" s="295"/>
      <c r="O64" s="368"/>
      <c r="P64" s="369" t="str">
        <f>IF(temp!$N21=0,"-",temp!$V21 &amp; "/" &amp; temp!$N21)</f>
        <v>0/10</v>
      </c>
      <c r="Q64" s="370"/>
      <c r="R64" s="370"/>
      <c r="S64" s="370"/>
      <c r="T64" s="370"/>
      <c r="U64" s="370"/>
      <c r="V64" s="370"/>
      <c r="W64" s="370"/>
      <c r="X64" s="371">
        <f>IFERROR(temp!$V21/temp!$N21,"-")</f>
        <v>0</v>
      </c>
      <c r="Y64" s="372"/>
      <c r="Z64" s="372"/>
      <c r="AA64" s="373"/>
      <c r="AB64" s="369" t="str">
        <f>IF(temp!K21=0,"-",temp!P21 &amp; "/" &amp; temp!K21)</f>
        <v>-</v>
      </c>
      <c r="AC64" s="370"/>
      <c r="AD64" s="370"/>
      <c r="AE64" s="370"/>
      <c r="AF64" s="370"/>
      <c r="AG64" s="370"/>
      <c r="AH64" s="370"/>
      <c r="AI64" s="370"/>
      <c r="AJ64" s="372" t="str">
        <f>IFERROR(temp!$P21/temp!K21,"-")</f>
        <v>-</v>
      </c>
      <c r="AK64" s="372"/>
      <c r="AL64" s="372"/>
      <c r="AM64" s="372"/>
      <c r="AN64" s="444" t="str">
        <f>IF(temp!$L21=0,"-",temp!$Q21 &amp; "/" &amp; temp!$L21)</f>
        <v>0/10</v>
      </c>
      <c r="AO64" s="370"/>
      <c r="AP64" s="370"/>
      <c r="AQ64" s="370"/>
      <c r="AR64" s="370"/>
      <c r="AS64" s="370"/>
      <c r="AT64" s="370"/>
      <c r="AU64" s="381"/>
      <c r="AV64" s="371">
        <f>IFERROR(temp!$Q21/temp!$L21,"-")</f>
        <v>0</v>
      </c>
      <c r="AW64" s="372"/>
      <c r="AX64" s="372"/>
      <c r="AY64" s="445"/>
      <c r="AZ64" s="375"/>
      <c r="BA64" s="375"/>
      <c r="BB64" s="375"/>
      <c r="BC64" s="375"/>
      <c r="BD64" s="375"/>
      <c r="BE64" s="375"/>
      <c r="BF64" s="375"/>
      <c r="BG64" s="375"/>
      <c r="BH64" s="377"/>
      <c r="BI64" s="378"/>
      <c r="BJ64" s="378"/>
      <c r="BK64" s="380"/>
    </row>
    <row r="65" spans="2:63" ht="15.95" customHeight="1" x14ac:dyDescent="0.2">
      <c r="B65" s="294" t="str">
        <f>temp!J22</f>
        <v>18 Authentication/Approval</v>
      </c>
      <c r="C65" s="295"/>
      <c r="D65" s="295"/>
      <c r="E65" s="295"/>
      <c r="F65" s="295"/>
      <c r="G65" s="295"/>
      <c r="H65" s="295"/>
      <c r="I65" s="295"/>
      <c r="J65" s="295"/>
      <c r="K65" s="295"/>
      <c r="L65" s="295"/>
      <c r="M65" s="295"/>
      <c r="N65" s="295"/>
      <c r="O65" s="368"/>
      <c r="P65" s="369" t="str">
        <f>IF(temp!$N22=0,"-",temp!$V22 &amp; "/" &amp; temp!$N22)</f>
        <v>0/8</v>
      </c>
      <c r="Q65" s="370"/>
      <c r="R65" s="370"/>
      <c r="S65" s="370"/>
      <c r="T65" s="370"/>
      <c r="U65" s="370"/>
      <c r="V65" s="370"/>
      <c r="W65" s="370"/>
      <c r="X65" s="371">
        <f>IFERROR(temp!$V22/temp!$N22,"-")</f>
        <v>0</v>
      </c>
      <c r="Y65" s="372"/>
      <c r="Z65" s="372"/>
      <c r="AA65" s="373"/>
      <c r="AB65" s="369" t="str">
        <f>IF(temp!K22=0,"-",temp!P22 &amp; "/" &amp; temp!K22)</f>
        <v>0/4</v>
      </c>
      <c r="AC65" s="370"/>
      <c r="AD65" s="370"/>
      <c r="AE65" s="370"/>
      <c r="AF65" s="370"/>
      <c r="AG65" s="370"/>
      <c r="AH65" s="370"/>
      <c r="AI65" s="370"/>
      <c r="AJ65" s="372">
        <f>IFERROR(temp!$P22/temp!K22,"-")</f>
        <v>0</v>
      </c>
      <c r="AK65" s="372"/>
      <c r="AL65" s="372"/>
      <c r="AM65" s="372"/>
      <c r="AN65" s="444" t="str">
        <f>IF(temp!$L22=0,"-",temp!$Q22 &amp; "/" &amp; temp!$L22)</f>
        <v>0/4</v>
      </c>
      <c r="AO65" s="370"/>
      <c r="AP65" s="370"/>
      <c r="AQ65" s="370"/>
      <c r="AR65" s="370"/>
      <c r="AS65" s="370"/>
      <c r="AT65" s="370"/>
      <c r="AU65" s="381"/>
      <c r="AV65" s="371">
        <f>IFERROR(temp!$Q22/temp!$L22,"-")</f>
        <v>0</v>
      </c>
      <c r="AW65" s="372"/>
      <c r="AX65" s="372"/>
      <c r="AY65" s="445"/>
      <c r="AZ65" s="375"/>
      <c r="BA65" s="375"/>
      <c r="BB65" s="375"/>
      <c r="BC65" s="375"/>
      <c r="BD65" s="375"/>
      <c r="BE65" s="375"/>
      <c r="BF65" s="375"/>
      <c r="BG65" s="375"/>
      <c r="BH65" s="377"/>
      <c r="BI65" s="378"/>
      <c r="BJ65" s="378"/>
      <c r="BK65" s="380"/>
    </row>
    <row r="66" spans="2:63" ht="15.95" customHeight="1" x14ac:dyDescent="0.2">
      <c r="B66" s="294" t="str">
        <f>temp!J23</f>
        <v>19 Applying patches and updates</v>
      </c>
      <c r="C66" s="295"/>
      <c r="D66" s="295"/>
      <c r="E66" s="295"/>
      <c r="F66" s="295"/>
      <c r="G66" s="295"/>
      <c r="H66" s="295"/>
      <c r="I66" s="295"/>
      <c r="J66" s="295"/>
      <c r="K66" s="295"/>
      <c r="L66" s="295"/>
      <c r="M66" s="295"/>
      <c r="N66" s="295"/>
      <c r="O66" s="368"/>
      <c r="P66" s="369" t="str">
        <f>IF(temp!$N23=0,"-",temp!$V23 &amp; "/" &amp; temp!$N23)</f>
        <v>0/3</v>
      </c>
      <c r="Q66" s="370"/>
      <c r="R66" s="370"/>
      <c r="S66" s="370"/>
      <c r="T66" s="370"/>
      <c r="U66" s="370"/>
      <c r="V66" s="370"/>
      <c r="W66" s="370"/>
      <c r="X66" s="371">
        <f>IFERROR(temp!$V23/temp!$N23,"-")</f>
        <v>0</v>
      </c>
      <c r="Y66" s="372"/>
      <c r="Z66" s="372"/>
      <c r="AA66" s="373"/>
      <c r="AB66" s="369" t="str">
        <f>IF(temp!K23=0,"-",temp!P23 &amp; "/" &amp; temp!K23)</f>
        <v>0/1</v>
      </c>
      <c r="AC66" s="370"/>
      <c r="AD66" s="370"/>
      <c r="AE66" s="370"/>
      <c r="AF66" s="370"/>
      <c r="AG66" s="370"/>
      <c r="AH66" s="370"/>
      <c r="AI66" s="370"/>
      <c r="AJ66" s="372">
        <f>IFERROR(temp!$P23/temp!K23,"-")</f>
        <v>0</v>
      </c>
      <c r="AK66" s="372"/>
      <c r="AL66" s="372"/>
      <c r="AM66" s="372"/>
      <c r="AN66" s="444" t="str">
        <f>IF(temp!$L23=0,"-",temp!$Q23 &amp; "/" &amp; temp!$L23)</f>
        <v>0/2</v>
      </c>
      <c r="AO66" s="370"/>
      <c r="AP66" s="370"/>
      <c r="AQ66" s="370"/>
      <c r="AR66" s="370"/>
      <c r="AS66" s="370"/>
      <c r="AT66" s="370"/>
      <c r="AU66" s="381"/>
      <c r="AV66" s="371">
        <f>IFERROR(temp!$Q23/temp!$L23,"-")</f>
        <v>0</v>
      </c>
      <c r="AW66" s="372"/>
      <c r="AX66" s="372"/>
      <c r="AY66" s="445"/>
      <c r="AZ66" s="375"/>
      <c r="BA66" s="375"/>
      <c r="BB66" s="375"/>
      <c r="BC66" s="375"/>
      <c r="BD66" s="375"/>
      <c r="BE66" s="375"/>
      <c r="BF66" s="375"/>
      <c r="BG66" s="375"/>
      <c r="BH66" s="377"/>
      <c r="BI66" s="378"/>
      <c r="BJ66" s="378"/>
      <c r="BK66" s="380"/>
    </row>
    <row r="67" spans="2:63" ht="15.95" customHeight="1" x14ac:dyDescent="0.2">
      <c r="B67" s="294" t="str">
        <f>temp!J24</f>
        <v>20 Data protection</v>
      </c>
      <c r="C67" s="295"/>
      <c r="D67" s="295"/>
      <c r="E67" s="295"/>
      <c r="F67" s="295"/>
      <c r="G67" s="295"/>
      <c r="H67" s="295"/>
      <c r="I67" s="295"/>
      <c r="J67" s="295"/>
      <c r="K67" s="295"/>
      <c r="L67" s="295"/>
      <c r="M67" s="295"/>
      <c r="N67" s="295"/>
      <c r="O67" s="368"/>
      <c r="P67" s="369" t="str">
        <f>IF(temp!$N24=0,"-",temp!$V24 &amp; "/" &amp; temp!$N24)</f>
        <v>0/1</v>
      </c>
      <c r="Q67" s="370"/>
      <c r="R67" s="370"/>
      <c r="S67" s="370"/>
      <c r="T67" s="370"/>
      <c r="U67" s="370"/>
      <c r="V67" s="370"/>
      <c r="W67" s="370"/>
      <c r="X67" s="371">
        <f>IFERROR(temp!$V24/temp!$N24,"-")</f>
        <v>0</v>
      </c>
      <c r="Y67" s="372"/>
      <c r="Z67" s="372"/>
      <c r="AA67" s="373"/>
      <c r="AB67" s="369" t="str">
        <f>IF(temp!K24=0,"-",temp!P24 &amp; "/" &amp; temp!K24)</f>
        <v>-</v>
      </c>
      <c r="AC67" s="370"/>
      <c r="AD67" s="370"/>
      <c r="AE67" s="370"/>
      <c r="AF67" s="370"/>
      <c r="AG67" s="370"/>
      <c r="AH67" s="370"/>
      <c r="AI67" s="370"/>
      <c r="AJ67" s="372" t="str">
        <f>IFERROR(temp!$P24/temp!K24,"-")</f>
        <v>-</v>
      </c>
      <c r="AK67" s="372"/>
      <c r="AL67" s="372"/>
      <c r="AM67" s="372"/>
      <c r="AN67" s="444" t="str">
        <f>IF(temp!$L24=0,"-",temp!$Q24 &amp; "/" &amp; temp!$L24)</f>
        <v>0/1</v>
      </c>
      <c r="AO67" s="370"/>
      <c r="AP67" s="370"/>
      <c r="AQ67" s="370"/>
      <c r="AR67" s="370"/>
      <c r="AS67" s="370"/>
      <c r="AT67" s="370"/>
      <c r="AU67" s="381"/>
      <c r="AV67" s="371">
        <f>IFERROR(temp!$Q24/temp!$L24,"-")</f>
        <v>0</v>
      </c>
      <c r="AW67" s="372"/>
      <c r="AX67" s="372"/>
      <c r="AY67" s="445"/>
      <c r="AZ67" s="375"/>
      <c r="BA67" s="375"/>
      <c r="BB67" s="375"/>
      <c r="BC67" s="375"/>
      <c r="BD67" s="375"/>
      <c r="BE67" s="375"/>
      <c r="BF67" s="375"/>
      <c r="BG67" s="375"/>
      <c r="BH67" s="377"/>
      <c r="BI67" s="378"/>
      <c r="BJ67" s="378"/>
      <c r="BK67" s="380"/>
    </row>
    <row r="68" spans="2:63" ht="15.95" customHeight="1" x14ac:dyDescent="0.2">
      <c r="B68" s="294" t="str">
        <f>temp!J25</f>
        <v>21 Office tool-related</v>
      </c>
      <c r="C68" s="295"/>
      <c r="D68" s="295"/>
      <c r="E68" s="295"/>
      <c r="F68" s="295"/>
      <c r="G68" s="295"/>
      <c r="H68" s="295"/>
      <c r="I68" s="295"/>
      <c r="J68" s="295"/>
      <c r="K68" s="295"/>
      <c r="L68" s="295"/>
      <c r="M68" s="295"/>
      <c r="N68" s="295"/>
      <c r="O68" s="368"/>
      <c r="P68" s="369" t="str">
        <f>IF(temp!$N25=0,"-",temp!$V25 &amp; "/" &amp; temp!$N25)</f>
        <v>0/5</v>
      </c>
      <c r="Q68" s="370"/>
      <c r="R68" s="370"/>
      <c r="S68" s="370"/>
      <c r="T68" s="370"/>
      <c r="U68" s="370"/>
      <c r="V68" s="370"/>
      <c r="W68" s="370"/>
      <c r="X68" s="371">
        <f>IFERROR(temp!$V25/temp!$N25,"-")</f>
        <v>0</v>
      </c>
      <c r="Y68" s="372"/>
      <c r="Z68" s="372"/>
      <c r="AA68" s="373"/>
      <c r="AB68" s="369" t="str">
        <f>IF(temp!K25=0,"-",temp!P25 &amp; "/" &amp; temp!K25)</f>
        <v>-</v>
      </c>
      <c r="AC68" s="370"/>
      <c r="AD68" s="370"/>
      <c r="AE68" s="370"/>
      <c r="AF68" s="370"/>
      <c r="AG68" s="370"/>
      <c r="AH68" s="370"/>
      <c r="AI68" s="370"/>
      <c r="AJ68" s="372" t="str">
        <f>IFERROR(temp!$P25/temp!K25,"-")</f>
        <v>-</v>
      </c>
      <c r="AK68" s="372"/>
      <c r="AL68" s="372"/>
      <c r="AM68" s="372"/>
      <c r="AN68" s="444" t="str">
        <f>IF(temp!$L25=0,"-",temp!$Q25 &amp; "/" &amp; temp!$L25)</f>
        <v>0/5</v>
      </c>
      <c r="AO68" s="370"/>
      <c r="AP68" s="370"/>
      <c r="AQ68" s="370"/>
      <c r="AR68" s="370"/>
      <c r="AS68" s="370"/>
      <c r="AT68" s="370"/>
      <c r="AU68" s="381"/>
      <c r="AV68" s="371">
        <f>IFERROR(temp!$Q25/temp!$L25,"-")</f>
        <v>0</v>
      </c>
      <c r="AW68" s="372"/>
      <c r="AX68" s="372"/>
      <c r="AY68" s="445"/>
      <c r="AZ68" s="375"/>
      <c r="BA68" s="375"/>
      <c r="BB68" s="375"/>
      <c r="BC68" s="375"/>
      <c r="BD68" s="375"/>
      <c r="BE68" s="375"/>
      <c r="BF68" s="375"/>
      <c r="BG68" s="375"/>
      <c r="BH68" s="377"/>
      <c r="BI68" s="378"/>
      <c r="BJ68" s="378"/>
      <c r="BK68" s="380"/>
    </row>
    <row r="69" spans="2:63" ht="15.95" customHeight="1" x14ac:dyDescent="0.2">
      <c r="B69" s="294" t="str">
        <f>temp!J26</f>
        <v>22 Malware countermeasures</v>
      </c>
      <c r="C69" s="295"/>
      <c r="D69" s="295"/>
      <c r="E69" s="295"/>
      <c r="F69" s="295"/>
      <c r="G69" s="295"/>
      <c r="H69" s="295"/>
      <c r="I69" s="295"/>
      <c r="J69" s="295"/>
      <c r="K69" s="295"/>
      <c r="L69" s="295"/>
      <c r="M69" s="295"/>
      <c r="N69" s="295"/>
      <c r="O69" s="368"/>
      <c r="P69" s="369" t="str">
        <f>IF(temp!$N26=0,"-",temp!$V26 &amp; "/" &amp; temp!$N26)</f>
        <v>0/5</v>
      </c>
      <c r="Q69" s="370"/>
      <c r="R69" s="370"/>
      <c r="S69" s="370"/>
      <c r="T69" s="370"/>
      <c r="U69" s="370"/>
      <c r="V69" s="370"/>
      <c r="W69" s="370"/>
      <c r="X69" s="371">
        <f>IFERROR(temp!$V26/temp!$N26,"-")</f>
        <v>0</v>
      </c>
      <c r="Y69" s="372"/>
      <c r="Z69" s="372"/>
      <c r="AA69" s="373"/>
      <c r="AB69" s="369" t="str">
        <f>IF(temp!K26=0,"-",temp!P26 &amp; "/" &amp; temp!K26)</f>
        <v>0/2</v>
      </c>
      <c r="AC69" s="370"/>
      <c r="AD69" s="370"/>
      <c r="AE69" s="370"/>
      <c r="AF69" s="370"/>
      <c r="AG69" s="370"/>
      <c r="AH69" s="370"/>
      <c r="AI69" s="370"/>
      <c r="AJ69" s="372">
        <f>IFERROR(temp!$P26/temp!K26,"-")</f>
        <v>0</v>
      </c>
      <c r="AK69" s="372"/>
      <c r="AL69" s="372"/>
      <c r="AM69" s="372"/>
      <c r="AN69" s="444" t="str">
        <f>IF(temp!$L26=0,"-",temp!$Q26 &amp; "/" &amp; temp!$L26)</f>
        <v>0/3</v>
      </c>
      <c r="AO69" s="370"/>
      <c r="AP69" s="370"/>
      <c r="AQ69" s="370"/>
      <c r="AR69" s="370"/>
      <c r="AS69" s="370"/>
      <c r="AT69" s="370"/>
      <c r="AU69" s="381"/>
      <c r="AV69" s="371">
        <f>IFERROR(temp!$Q26/temp!$L26,"-")</f>
        <v>0</v>
      </c>
      <c r="AW69" s="372"/>
      <c r="AX69" s="372"/>
      <c r="AY69" s="445"/>
      <c r="AZ69" s="375"/>
      <c r="BA69" s="375"/>
      <c r="BB69" s="375"/>
      <c r="BC69" s="375"/>
      <c r="BD69" s="375"/>
      <c r="BE69" s="375"/>
      <c r="BF69" s="375"/>
      <c r="BG69" s="375"/>
      <c r="BH69" s="377"/>
      <c r="BI69" s="378"/>
      <c r="BJ69" s="378"/>
      <c r="BK69" s="380"/>
    </row>
    <row r="70" spans="2:63" ht="15.95" customHeight="1" x14ac:dyDescent="0.2">
      <c r="B70" s="294" t="str">
        <f>temp!J27</f>
        <v>23 Detecting unauthorized access</v>
      </c>
      <c r="C70" s="295"/>
      <c r="D70" s="295"/>
      <c r="E70" s="295"/>
      <c r="F70" s="295"/>
      <c r="G70" s="295"/>
      <c r="H70" s="295"/>
      <c r="I70" s="295"/>
      <c r="J70" s="295"/>
      <c r="K70" s="295"/>
      <c r="L70" s="295"/>
      <c r="M70" s="295"/>
      <c r="N70" s="295"/>
      <c r="O70" s="368"/>
      <c r="P70" s="369" t="str">
        <f>IF(temp!$N27=0,"-",temp!$V27 &amp; "/" &amp; temp!$N27)</f>
        <v>0/4</v>
      </c>
      <c r="Q70" s="370"/>
      <c r="R70" s="370"/>
      <c r="S70" s="370"/>
      <c r="T70" s="370"/>
      <c r="U70" s="370"/>
      <c r="V70" s="370"/>
      <c r="W70" s="370"/>
      <c r="X70" s="371">
        <f>IFERROR(temp!$V27/temp!$N27,"-")</f>
        <v>0</v>
      </c>
      <c r="Y70" s="372"/>
      <c r="Z70" s="372"/>
      <c r="AA70" s="373"/>
      <c r="AB70" s="369" t="str">
        <f>IF(temp!K27=0,"-",temp!P27 &amp; "/" &amp; temp!K27)</f>
        <v>-</v>
      </c>
      <c r="AC70" s="370"/>
      <c r="AD70" s="370"/>
      <c r="AE70" s="370"/>
      <c r="AF70" s="370"/>
      <c r="AG70" s="370"/>
      <c r="AH70" s="370"/>
      <c r="AI70" s="370"/>
      <c r="AJ70" s="372" t="str">
        <f>IFERROR(temp!$P27/temp!K27,"-")</f>
        <v>-</v>
      </c>
      <c r="AK70" s="372"/>
      <c r="AL70" s="372"/>
      <c r="AM70" s="372"/>
      <c r="AN70" s="444" t="str">
        <f>IF(temp!$L27=0,"-",temp!$Q27 &amp; "/" &amp; temp!$L27)</f>
        <v>0/4</v>
      </c>
      <c r="AO70" s="370"/>
      <c r="AP70" s="370"/>
      <c r="AQ70" s="370"/>
      <c r="AR70" s="370"/>
      <c r="AS70" s="370"/>
      <c r="AT70" s="370"/>
      <c r="AU70" s="381"/>
      <c r="AV70" s="371">
        <f>IFERROR(temp!$Q27/temp!$L27,"-")</f>
        <v>0</v>
      </c>
      <c r="AW70" s="372"/>
      <c r="AX70" s="372"/>
      <c r="AY70" s="445"/>
      <c r="AZ70" s="375"/>
      <c r="BA70" s="375"/>
      <c r="BB70" s="375"/>
      <c r="BC70" s="375"/>
      <c r="BD70" s="375"/>
      <c r="BE70" s="375"/>
      <c r="BF70" s="375"/>
      <c r="BG70" s="375"/>
      <c r="BH70" s="377"/>
      <c r="BI70" s="378"/>
      <c r="BJ70" s="378"/>
      <c r="BK70" s="380"/>
    </row>
    <row r="71" spans="2:63" ht="15.95" customHeight="1" x14ac:dyDescent="0.2">
      <c r="B71" s="405" t="str">
        <f>temp!J28</f>
        <v>24 Backup/Restore</v>
      </c>
      <c r="C71" s="406"/>
      <c r="D71" s="406"/>
      <c r="E71" s="406"/>
      <c r="F71" s="406"/>
      <c r="G71" s="406"/>
      <c r="H71" s="406"/>
      <c r="I71" s="406"/>
      <c r="J71" s="406"/>
      <c r="K71" s="406"/>
      <c r="L71" s="406"/>
      <c r="M71" s="406"/>
      <c r="N71" s="406"/>
      <c r="O71" s="407"/>
      <c r="P71" s="408" t="str">
        <f>IF(temp!$N28=0,"-",temp!$V28 &amp; "/" &amp; temp!$N28)</f>
        <v>0/6</v>
      </c>
      <c r="Q71" s="409"/>
      <c r="R71" s="409"/>
      <c r="S71" s="409"/>
      <c r="T71" s="409"/>
      <c r="U71" s="409"/>
      <c r="V71" s="409"/>
      <c r="W71" s="409"/>
      <c r="X71" s="411">
        <f>IFERROR(temp!$V28/temp!$N28,"-")</f>
        <v>0</v>
      </c>
      <c r="Y71" s="412"/>
      <c r="Z71" s="412"/>
      <c r="AA71" s="413"/>
      <c r="AB71" s="408" t="str">
        <f>IF(temp!K28=0,"-",temp!P28 &amp; "/" &amp; temp!K28)</f>
        <v>0/3</v>
      </c>
      <c r="AC71" s="409"/>
      <c r="AD71" s="409"/>
      <c r="AE71" s="409"/>
      <c r="AF71" s="409"/>
      <c r="AG71" s="409"/>
      <c r="AH71" s="409"/>
      <c r="AI71" s="409"/>
      <c r="AJ71" s="412">
        <f>IFERROR(temp!$P28/temp!K28,"-")</f>
        <v>0</v>
      </c>
      <c r="AK71" s="412"/>
      <c r="AL71" s="412"/>
      <c r="AM71" s="412"/>
      <c r="AN71" s="454" t="str">
        <f>IF(temp!$L28=0,"-",temp!$Q28 &amp; "/" &amp; temp!$L28)</f>
        <v>0/3</v>
      </c>
      <c r="AO71" s="409"/>
      <c r="AP71" s="409"/>
      <c r="AQ71" s="409"/>
      <c r="AR71" s="409"/>
      <c r="AS71" s="409"/>
      <c r="AT71" s="409"/>
      <c r="AU71" s="410"/>
      <c r="AV71" s="411">
        <f>IFERROR(temp!$Q28/temp!$L28,"-")</f>
        <v>0</v>
      </c>
      <c r="AW71" s="412"/>
      <c r="AX71" s="412"/>
      <c r="AY71" s="449"/>
      <c r="AZ71" s="450"/>
      <c r="BA71" s="450"/>
      <c r="BB71" s="450"/>
      <c r="BC71" s="450"/>
      <c r="BD71" s="450"/>
      <c r="BE71" s="450"/>
      <c r="BF71" s="450"/>
      <c r="BG71" s="450"/>
      <c r="BH71" s="386"/>
      <c r="BI71" s="387"/>
      <c r="BJ71" s="387"/>
      <c r="BK71" s="390"/>
    </row>
    <row r="72" spans="2:63" ht="15.95" customHeight="1" thickBot="1" x14ac:dyDescent="0.3">
      <c r="B72" s="391" t="s">
        <v>672</v>
      </c>
      <c r="C72" s="392"/>
      <c r="D72" s="392"/>
      <c r="E72" s="392"/>
      <c r="F72" s="392"/>
      <c r="G72" s="392"/>
      <c r="H72" s="392"/>
      <c r="I72" s="392"/>
      <c r="J72" s="392"/>
      <c r="K72" s="392"/>
      <c r="L72" s="392"/>
      <c r="M72" s="392"/>
      <c r="N72" s="392"/>
      <c r="O72" s="392"/>
      <c r="P72" s="393" t="str">
        <f>temp!$V29 &amp; "/" &amp; temp!$N29</f>
        <v>0/124</v>
      </c>
      <c r="Q72" s="394"/>
      <c r="R72" s="394"/>
      <c r="S72" s="394"/>
      <c r="T72" s="394"/>
      <c r="U72" s="394"/>
      <c r="V72" s="394"/>
      <c r="W72" s="394"/>
      <c r="X72" s="395">
        <f>IFERROR(temp!$V29/temp!$N29,"-")</f>
        <v>0</v>
      </c>
      <c r="Y72" s="396"/>
      <c r="Z72" s="396"/>
      <c r="AA72" s="397"/>
      <c r="AB72" s="393" t="str">
        <f>IF(temp!K29=0,"-",temp!P29 &amp; "/" &amp; temp!K29)</f>
        <v>0/50</v>
      </c>
      <c r="AC72" s="394"/>
      <c r="AD72" s="394"/>
      <c r="AE72" s="394"/>
      <c r="AF72" s="394"/>
      <c r="AG72" s="394"/>
      <c r="AH72" s="394"/>
      <c r="AI72" s="394"/>
      <c r="AJ72" s="398">
        <f>IFERROR(temp!$P29/temp!K29,"-")</f>
        <v>0</v>
      </c>
      <c r="AK72" s="399"/>
      <c r="AL72" s="399"/>
      <c r="AM72" s="400"/>
      <c r="AN72" s="451" t="str">
        <f>IF(temp!$L29=0,"-",temp!$Q29 &amp; "/" &amp; temp!$L29)</f>
        <v>0/74</v>
      </c>
      <c r="AO72" s="394"/>
      <c r="AP72" s="394"/>
      <c r="AQ72" s="394"/>
      <c r="AR72" s="394"/>
      <c r="AS72" s="394"/>
      <c r="AT72" s="394"/>
      <c r="AU72" s="452"/>
      <c r="AV72" s="395">
        <f>IFERROR(temp!$Q29/temp!$L29,"-")</f>
        <v>0</v>
      </c>
      <c r="AW72" s="396"/>
      <c r="AX72" s="396"/>
      <c r="AY72" s="453"/>
      <c r="AZ72" s="382"/>
      <c r="BA72" s="382"/>
      <c r="BB72" s="382"/>
      <c r="BC72" s="382"/>
      <c r="BD72" s="382"/>
      <c r="BE72" s="382"/>
      <c r="BF72" s="382"/>
      <c r="BG72" s="382"/>
      <c r="BH72" s="446"/>
      <c r="BI72" s="447"/>
      <c r="BJ72" s="447"/>
      <c r="BK72" s="448"/>
    </row>
  </sheetData>
  <mergeCells count="351">
    <mergeCell ref="AZ72:BG72"/>
    <mergeCell ref="BH72:BK72"/>
    <mergeCell ref="AV71:AY71"/>
    <mergeCell ref="AZ71:BG71"/>
    <mergeCell ref="BH71:BK71"/>
    <mergeCell ref="B72:O72"/>
    <mergeCell ref="P72:W72"/>
    <mergeCell ref="X72:AA72"/>
    <mergeCell ref="AB72:AI72"/>
    <mergeCell ref="AJ72:AM72"/>
    <mergeCell ref="AN72:AU72"/>
    <mergeCell ref="AV72:AY72"/>
    <mergeCell ref="B71:O71"/>
    <mergeCell ref="P71:W71"/>
    <mergeCell ref="X71:AA71"/>
    <mergeCell ref="AB71:AI71"/>
    <mergeCell ref="AJ71:AM71"/>
    <mergeCell ref="AN71:AU71"/>
    <mergeCell ref="B70:O70"/>
    <mergeCell ref="P70:W70"/>
    <mergeCell ref="X70:AA70"/>
    <mergeCell ref="AB70:AI70"/>
    <mergeCell ref="AJ70:AM70"/>
    <mergeCell ref="AN70:AU70"/>
    <mergeCell ref="AV70:AY70"/>
    <mergeCell ref="AZ70:BG70"/>
    <mergeCell ref="BH70:BK70"/>
    <mergeCell ref="B69:O69"/>
    <mergeCell ref="P69:W69"/>
    <mergeCell ref="X69:AA69"/>
    <mergeCell ref="AB69:AI69"/>
    <mergeCell ref="AJ69:AM69"/>
    <mergeCell ref="AN69:AU69"/>
    <mergeCell ref="AV69:AY69"/>
    <mergeCell ref="AZ69:BG69"/>
    <mergeCell ref="BH69:BK69"/>
    <mergeCell ref="AV67:AY67"/>
    <mergeCell ref="AZ67:BG67"/>
    <mergeCell ref="BH67:BK67"/>
    <mergeCell ref="B68:O68"/>
    <mergeCell ref="P68:W68"/>
    <mergeCell ref="X68:AA68"/>
    <mergeCell ref="AB68:AI68"/>
    <mergeCell ref="AJ68:AM68"/>
    <mergeCell ref="AN68:AU68"/>
    <mergeCell ref="AV68:AY68"/>
    <mergeCell ref="B67:O67"/>
    <mergeCell ref="P67:W67"/>
    <mergeCell ref="X67:AA67"/>
    <mergeCell ref="AB67:AI67"/>
    <mergeCell ref="AJ67:AM67"/>
    <mergeCell ref="AN67:AU67"/>
    <mergeCell ref="AZ68:BG68"/>
    <mergeCell ref="BH68:BK68"/>
    <mergeCell ref="B66:O66"/>
    <mergeCell ref="P66:W66"/>
    <mergeCell ref="X66:AA66"/>
    <mergeCell ref="AB66:AI66"/>
    <mergeCell ref="AJ66:AM66"/>
    <mergeCell ref="AN66:AU66"/>
    <mergeCell ref="AV66:AY66"/>
    <mergeCell ref="AZ66:BG66"/>
    <mergeCell ref="BH66:BK66"/>
    <mergeCell ref="B65:O65"/>
    <mergeCell ref="P65:W65"/>
    <mergeCell ref="X65:AA65"/>
    <mergeCell ref="AB65:AI65"/>
    <mergeCell ref="AJ65:AM65"/>
    <mergeCell ref="AN65:AU65"/>
    <mergeCell ref="AV65:AY65"/>
    <mergeCell ref="AZ65:BG65"/>
    <mergeCell ref="BH65:BK65"/>
    <mergeCell ref="AV63:AY63"/>
    <mergeCell ref="AZ63:BG63"/>
    <mergeCell ref="BH63:BK63"/>
    <mergeCell ref="B64:O64"/>
    <mergeCell ref="P64:W64"/>
    <mergeCell ref="X64:AA64"/>
    <mergeCell ref="AB64:AI64"/>
    <mergeCell ref="AJ64:AM64"/>
    <mergeCell ref="AN64:AU64"/>
    <mergeCell ref="AV64:AY64"/>
    <mergeCell ref="B63:O63"/>
    <mergeCell ref="P63:W63"/>
    <mergeCell ref="X63:AA63"/>
    <mergeCell ref="AB63:AI63"/>
    <mergeCell ref="AJ63:AM63"/>
    <mergeCell ref="AN63:AU63"/>
    <mergeCell ref="AZ64:BG64"/>
    <mergeCell ref="BH64:BK64"/>
    <mergeCell ref="B62:O62"/>
    <mergeCell ref="P62:W62"/>
    <mergeCell ref="X62:AA62"/>
    <mergeCell ref="AB62:AI62"/>
    <mergeCell ref="AJ62:AM62"/>
    <mergeCell ref="AN62:AU62"/>
    <mergeCell ref="AV62:AY62"/>
    <mergeCell ref="AZ62:BG62"/>
    <mergeCell ref="BH62:BK62"/>
    <mergeCell ref="B61:O61"/>
    <mergeCell ref="P61:W61"/>
    <mergeCell ref="X61:AA61"/>
    <mergeCell ref="AB61:AI61"/>
    <mergeCell ref="AJ61:AM61"/>
    <mergeCell ref="AN61:AU61"/>
    <mergeCell ref="AV61:AY61"/>
    <mergeCell ref="AZ61:BG61"/>
    <mergeCell ref="BH61:BK61"/>
    <mergeCell ref="AV59:AY59"/>
    <mergeCell ref="AZ59:BG59"/>
    <mergeCell ref="BH59:BK59"/>
    <mergeCell ref="B60:O60"/>
    <mergeCell ref="P60:W60"/>
    <mergeCell ref="X60:AA60"/>
    <mergeCell ref="AB60:AI60"/>
    <mergeCell ref="AJ60:AM60"/>
    <mergeCell ref="AN60:AU60"/>
    <mergeCell ref="AV60:AY60"/>
    <mergeCell ref="B59:O59"/>
    <mergeCell ref="P59:W59"/>
    <mergeCell ref="X59:AA59"/>
    <mergeCell ref="AB59:AI59"/>
    <mergeCell ref="AJ59:AM59"/>
    <mergeCell ref="AN59:AU59"/>
    <mergeCell ref="AZ60:BG60"/>
    <mergeCell ref="BH60:BK60"/>
    <mergeCell ref="B58:O58"/>
    <mergeCell ref="P58:W58"/>
    <mergeCell ref="X58:AA58"/>
    <mergeCell ref="AB58:AI58"/>
    <mergeCell ref="AJ58:AM58"/>
    <mergeCell ref="AN58:AU58"/>
    <mergeCell ref="AV58:AY58"/>
    <mergeCell ref="AZ58:BG58"/>
    <mergeCell ref="BH58:BK58"/>
    <mergeCell ref="B57:O57"/>
    <mergeCell ref="P57:W57"/>
    <mergeCell ref="X57:AA57"/>
    <mergeCell ref="AB57:AI57"/>
    <mergeCell ref="AJ57:AM57"/>
    <mergeCell ref="AN57:AU57"/>
    <mergeCell ref="AV57:AY57"/>
    <mergeCell ref="AZ57:BG57"/>
    <mergeCell ref="BH57:BK57"/>
    <mergeCell ref="AV55:AY55"/>
    <mergeCell ref="AZ55:BG55"/>
    <mergeCell ref="BH55:BK55"/>
    <mergeCell ref="B56:O56"/>
    <mergeCell ref="P56:W56"/>
    <mergeCell ref="X56:AA56"/>
    <mergeCell ref="AB56:AI56"/>
    <mergeCell ref="AJ56:AM56"/>
    <mergeCell ref="AN56:AU56"/>
    <mergeCell ref="AV56:AY56"/>
    <mergeCell ref="B55:O55"/>
    <mergeCell ref="P55:W55"/>
    <mergeCell ref="X55:AA55"/>
    <mergeCell ref="AB55:AI55"/>
    <mergeCell ref="AJ55:AM55"/>
    <mergeCell ref="AN55:AU55"/>
    <mergeCell ref="AZ56:BG56"/>
    <mergeCell ref="BH56:BK56"/>
    <mergeCell ref="B54:O54"/>
    <mergeCell ref="P54:W54"/>
    <mergeCell ref="X54:AA54"/>
    <mergeCell ref="AB54:AI54"/>
    <mergeCell ref="AJ54:AM54"/>
    <mergeCell ref="AN54:AU54"/>
    <mergeCell ref="AV54:AY54"/>
    <mergeCell ref="AZ54:BG54"/>
    <mergeCell ref="BH54:BK54"/>
    <mergeCell ref="B53:O53"/>
    <mergeCell ref="P53:W53"/>
    <mergeCell ref="X53:AA53"/>
    <mergeCell ref="AB53:AI53"/>
    <mergeCell ref="AJ53:AM53"/>
    <mergeCell ref="AN53:AU53"/>
    <mergeCell ref="AV53:AY53"/>
    <mergeCell ref="AZ53:BG53"/>
    <mergeCell ref="BH53:BK53"/>
    <mergeCell ref="AV51:AY51"/>
    <mergeCell ref="AZ51:BG51"/>
    <mergeCell ref="BH51:BK51"/>
    <mergeCell ref="B52:O52"/>
    <mergeCell ref="P52:W52"/>
    <mergeCell ref="X52:AA52"/>
    <mergeCell ref="AB52:AI52"/>
    <mergeCell ref="AJ52:AM52"/>
    <mergeCell ref="AN52:AU52"/>
    <mergeCell ref="AV52:AY52"/>
    <mergeCell ref="B51:O51"/>
    <mergeCell ref="P51:W51"/>
    <mergeCell ref="X51:AA51"/>
    <mergeCell ref="AB51:AI51"/>
    <mergeCell ref="AJ51:AM51"/>
    <mergeCell ref="AN51:AU51"/>
    <mergeCell ref="AZ52:BG52"/>
    <mergeCell ref="BH52:BK52"/>
    <mergeCell ref="B50:O50"/>
    <mergeCell ref="P50:W50"/>
    <mergeCell ref="X50:AA50"/>
    <mergeCell ref="AB50:AI50"/>
    <mergeCell ref="AJ50:AM50"/>
    <mergeCell ref="AN50:AU50"/>
    <mergeCell ref="AV50:AY50"/>
    <mergeCell ref="AZ50:BG50"/>
    <mergeCell ref="BH50:BK50"/>
    <mergeCell ref="B49:O49"/>
    <mergeCell ref="P49:W49"/>
    <mergeCell ref="X49:AA49"/>
    <mergeCell ref="AB49:AI49"/>
    <mergeCell ref="AJ49:AM49"/>
    <mergeCell ref="AN49:AU49"/>
    <mergeCell ref="AV49:AY49"/>
    <mergeCell ref="AZ49:BG49"/>
    <mergeCell ref="BH49:BK49"/>
    <mergeCell ref="AV47:AY47"/>
    <mergeCell ref="AZ47:BG47"/>
    <mergeCell ref="BH47:BK47"/>
    <mergeCell ref="B48:O48"/>
    <mergeCell ref="P48:W48"/>
    <mergeCell ref="X48:AA48"/>
    <mergeCell ref="AB48:AI48"/>
    <mergeCell ref="AJ48:AM48"/>
    <mergeCell ref="AN48:AU48"/>
    <mergeCell ref="AV48:AY48"/>
    <mergeCell ref="B46:O47"/>
    <mergeCell ref="P46:AA46"/>
    <mergeCell ref="AB46:AM46"/>
    <mergeCell ref="AN46:AY46"/>
    <mergeCell ref="AZ46:BK46"/>
    <mergeCell ref="P47:W47"/>
    <mergeCell ref="X47:AA47"/>
    <mergeCell ref="AB47:AI47"/>
    <mergeCell ref="AJ47:AM47"/>
    <mergeCell ref="AN47:AU47"/>
    <mergeCell ref="AZ48:BG48"/>
    <mergeCell ref="BH48:BK48"/>
    <mergeCell ref="B33:BK34"/>
    <mergeCell ref="B44:BK45"/>
    <mergeCell ref="AM30:AY30"/>
    <mergeCell ref="AZ30:BC30"/>
    <mergeCell ref="BD30:BG30"/>
    <mergeCell ref="BH30:BK30"/>
    <mergeCell ref="AM31:AY31"/>
    <mergeCell ref="AZ31:BC31"/>
    <mergeCell ref="BD31:BG31"/>
    <mergeCell ref="BH31:BK31"/>
    <mergeCell ref="B10:AK31"/>
    <mergeCell ref="AM10:AY10"/>
    <mergeCell ref="AZ10:BC10"/>
    <mergeCell ref="BD10:BG10"/>
    <mergeCell ref="BH10:BK10"/>
    <mergeCell ref="AM11:AY11"/>
    <mergeCell ref="AZ11:BC11"/>
    <mergeCell ref="BD11:BG11"/>
    <mergeCell ref="BH11:BK11"/>
    <mergeCell ref="AM12:AY12"/>
    <mergeCell ref="AZ12:BC12"/>
    <mergeCell ref="BD12:BG12"/>
    <mergeCell ref="BH12:BK12"/>
    <mergeCell ref="AM13:AY13"/>
    <mergeCell ref="AM28:AY28"/>
    <mergeCell ref="AZ28:BC28"/>
    <mergeCell ref="BD28:BG28"/>
    <mergeCell ref="BH28:BK28"/>
    <mergeCell ref="AM29:AY29"/>
    <mergeCell ref="AZ29:BC29"/>
    <mergeCell ref="BD29:BG29"/>
    <mergeCell ref="BH29:BK29"/>
    <mergeCell ref="AM26:AY26"/>
    <mergeCell ref="AZ26:BC26"/>
    <mergeCell ref="BD26:BG26"/>
    <mergeCell ref="BH26:BK26"/>
    <mergeCell ref="AM27:AY27"/>
    <mergeCell ref="AZ27:BC27"/>
    <mergeCell ref="BD27:BG27"/>
    <mergeCell ref="BH27:BK27"/>
    <mergeCell ref="AM24:AY24"/>
    <mergeCell ref="AZ24:BC24"/>
    <mergeCell ref="BD24:BG24"/>
    <mergeCell ref="BH24:BK24"/>
    <mergeCell ref="AM25:AY25"/>
    <mergeCell ref="AZ25:BC25"/>
    <mergeCell ref="BD25:BG25"/>
    <mergeCell ref="BH25:BK25"/>
    <mergeCell ref="AM22:AY22"/>
    <mergeCell ref="AZ22:BC22"/>
    <mergeCell ref="BD22:BG22"/>
    <mergeCell ref="BH22:BK22"/>
    <mergeCell ref="AM23:AY23"/>
    <mergeCell ref="AZ23:BC23"/>
    <mergeCell ref="BD23:BG23"/>
    <mergeCell ref="BH23:BK23"/>
    <mergeCell ref="AM20:AY20"/>
    <mergeCell ref="AZ20:BC20"/>
    <mergeCell ref="BD20:BG20"/>
    <mergeCell ref="BH20:BK20"/>
    <mergeCell ref="AM21:AY21"/>
    <mergeCell ref="AZ21:BC21"/>
    <mergeCell ref="BD21:BG21"/>
    <mergeCell ref="BH21:BK21"/>
    <mergeCell ref="AM18:AY18"/>
    <mergeCell ref="AZ18:BC18"/>
    <mergeCell ref="BD18:BG18"/>
    <mergeCell ref="BH18:BK18"/>
    <mergeCell ref="AM19:AY19"/>
    <mergeCell ref="AZ19:BC19"/>
    <mergeCell ref="BD19:BG19"/>
    <mergeCell ref="BH19:BK19"/>
    <mergeCell ref="AZ13:BC13"/>
    <mergeCell ref="BD13:BG13"/>
    <mergeCell ref="BH13:BK13"/>
    <mergeCell ref="AM16:AY16"/>
    <mergeCell ref="AZ16:BC16"/>
    <mergeCell ref="BD16:BG16"/>
    <mergeCell ref="BH16:BK16"/>
    <mergeCell ref="AM17:AY17"/>
    <mergeCell ref="AZ17:BC17"/>
    <mergeCell ref="BD17:BG17"/>
    <mergeCell ref="BH17:BK17"/>
    <mergeCell ref="AM14:AY14"/>
    <mergeCell ref="AZ14:BC14"/>
    <mergeCell ref="BD14:BG14"/>
    <mergeCell ref="BH14:BK14"/>
    <mergeCell ref="AM15:AY15"/>
    <mergeCell ref="AZ15:BC15"/>
    <mergeCell ref="BD15:BG15"/>
    <mergeCell ref="BH15:BK15"/>
    <mergeCell ref="AZ7:BC7"/>
    <mergeCell ref="BD7:BG7"/>
    <mergeCell ref="BH7:BK7"/>
    <mergeCell ref="B8:AK9"/>
    <mergeCell ref="AM8:AY8"/>
    <mergeCell ref="AZ8:BC8"/>
    <mergeCell ref="BD8:BG8"/>
    <mergeCell ref="BH8:BK8"/>
    <mergeCell ref="AM9:AY9"/>
    <mergeCell ref="AZ9:BC9"/>
    <mergeCell ref="BD9:BG9"/>
    <mergeCell ref="BH9:BK9"/>
    <mergeCell ref="B1:Z1"/>
    <mergeCell ref="AB1:BK1"/>
    <mergeCell ref="B3:L5"/>
    <mergeCell ref="M3:Y5"/>
    <mergeCell ref="AB3:AF5"/>
    <mergeCell ref="AG3:AM5"/>
    <mergeCell ref="AN3:AR5"/>
    <mergeCell ref="AS3:AY5"/>
    <mergeCell ref="AZ3:BD5"/>
    <mergeCell ref="BE3:BK5"/>
  </mergeCells>
  <phoneticPr fontId="1"/>
  <conditionalFormatting sqref="BD8:BG31">
    <cfRule type="cellIs" dxfId="26" priority="13" stopIfTrue="1" operator="equal">
      <formula>"Not achieved"</formula>
    </cfRule>
  </conditionalFormatting>
  <conditionalFormatting sqref="BH8:BK31">
    <cfRule type="cellIs" dxfId="25" priority="12" stopIfTrue="1" operator="equal">
      <formula>"未達成有"</formula>
    </cfRule>
  </conditionalFormatting>
  <conditionalFormatting sqref="AZ8:BC31">
    <cfRule type="cellIs" dxfId="24" priority="11" stopIfTrue="1" operator="equal">
      <formula>"Not achieved"</formula>
    </cfRule>
  </conditionalFormatting>
  <conditionalFormatting sqref="X48:X52">
    <cfRule type="cellIs" dxfId="23" priority="10" stopIfTrue="1" operator="notEqual">
      <formula>1</formula>
    </cfRule>
  </conditionalFormatting>
  <conditionalFormatting sqref="AJ48:AJ49">
    <cfRule type="cellIs" dxfId="22" priority="9" stopIfTrue="1" operator="notEqual">
      <formula>1</formula>
    </cfRule>
  </conditionalFormatting>
  <conditionalFormatting sqref="X53:X71">
    <cfRule type="cellIs" dxfId="21" priority="8" stopIfTrue="1" operator="notEqual">
      <formula>1</formula>
    </cfRule>
  </conditionalFormatting>
  <conditionalFormatting sqref="AJ50:AJ71">
    <cfRule type="cellIs" dxfId="20" priority="7" stopIfTrue="1" operator="notEqual">
      <formula>1</formula>
    </cfRule>
  </conditionalFormatting>
  <conditionalFormatting sqref="AV48:AV51">
    <cfRule type="cellIs" dxfId="19" priority="6" stopIfTrue="1" operator="notEqual">
      <formula>1</formula>
    </cfRule>
  </conditionalFormatting>
  <conditionalFormatting sqref="AV52:AV70">
    <cfRule type="cellIs" dxfId="18" priority="5" stopIfTrue="1" operator="notEqual">
      <formula>1</formula>
    </cfRule>
  </conditionalFormatting>
  <conditionalFormatting sqref="AV71">
    <cfRule type="cellIs" dxfId="17" priority="2" stopIfTrue="1" operator="notEqual">
      <formula>1</formula>
    </cfRule>
  </conditionalFormatting>
  <pageMargins left="0.7" right="0.7" top="0.75" bottom="0.75" header="0.3" footer="0.3"/>
  <pageSetup paperSize="9"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dimension ref="B1:BK72"/>
  <sheetViews>
    <sheetView zoomScaleNormal="100" workbookViewId="0"/>
  </sheetViews>
  <sheetFormatPr defaultColWidth="2.625" defaultRowHeight="13.5" x14ac:dyDescent="0.15"/>
  <cols>
    <col min="1" max="1" width="1.5" style="1" customWidth="1"/>
    <col min="2" max="70" width="1.625" style="1" customWidth="1"/>
    <col min="71" max="76" width="2.625" style="1"/>
    <col min="77" max="77" width="3.125" style="1" bestFit="1" customWidth="1"/>
    <col min="78" max="246" width="2.625" style="1"/>
    <col min="247" max="247" width="0.625" style="1" customWidth="1"/>
    <col min="248" max="317" width="1.625" style="1" customWidth="1"/>
    <col min="318" max="502" width="2.625" style="1"/>
    <col min="503" max="503" width="0.625" style="1" customWidth="1"/>
    <col min="504" max="573" width="1.625" style="1" customWidth="1"/>
    <col min="574" max="758" width="2.625" style="1"/>
    <col min="759" max="759" width="0.625" style="1" customWidth="1"/>
    <col min="760" max="829" width="1.625" style="1" customWidth="1"/>
    <col min="830" max="1014" width="2.625" style="1"/>
    <col min="1015" max="1015" width="0.625" style="1" customWidth="1"/>
    <col min="1016" max="1085" width="1.625" style="1" customWidth="1"/>
    <col min="1086" max="1270" width="2.625" style="1"/>
    <col min="1271" max="1271" width="0.625" style="1" customWidth="1"/>
    <col min="1272" max="1341" width="1.625" style="1" customWidth="1"/>
    <col min="1342" max="1526" width="2.625" style="1"/>
    <col min="1527" max="1527" width="0.625" style="1" customWidth="1"/>
    <col min="1528" max="1597" width="1.625" style="1" customWidth="1"/>
    <col min="1598" max="1782" width="2.625" style="1"/>
    <col min="1783" max="1783" width="0.625" style="1" customWidth="1"/>
    <col min="1784" max="1853" width="1.625" style="1" customWidth="1"/>
    <col min="1854" max="2038" width="2.625" style="1"/>
    <col min="2039" max="2039" width="0.625" style="1" customWidth="1"/>
    <col min="2040" max="2109" width="1.625" style="1" customWidth="1"/>
    <col min="2110" max="2294" width="2.625" style="1"/>
    <col min="2295" max="2295" width="0.625" style="1" customWidth="1"/>
    <col min="2296" max="2365" width="1.625" style="1" customWidth="1"/>
    <col min="2366" max="2550" width="2.625" style="1"/>
    <col min="2551" max="2551" width="0.625" style="1" customWidth="1"/>
    <col min="2552" max="2621" width="1.625" style="1" customWidth="1"/>
    <col min="2622" max="2806" width="2.625" style="1"/>
    <col min="2807" max="2807" width="0.625" style="1" customWidth="1"/>
    <col min="2808" max="2877" width="1.625" style="1" customWidth="1"/>
    <col min="2878" max="3062" width="2.625" style="1"/>
    <col min="3063" max="3063" width="0.625" style="1" customWidth="1"/>
    <col min="3064" max="3133" width="1.625" style="1" customWidth="1"/>
    <col min="3134" max="3318" width="2.625" style="1"/>
    <col min="3319" max="3319" width="0.625" style="1" customWidth="1"/>
    <col min="3320" max="3389" width="1.625" style="1" customWidth="1"/>
    <col min="3390" max="3574" width="2.625" style="1"/>
    <col min="3575" max="3575" width="0.625" style="1" customWidth="1"/>
    <col min="3576" max="3645" width="1.625" style="1" customWidth="1"/>
    <col min="3646" max="3830" width="2.625" style="1"/>
    <col min="3831" max="3831" width="0.625" style="1" customWidth="1"/>
    <col min="3832" max="3901" width="1.625" style="1" customWidth="1"/>
    <col min="3902" max="4086" width="2.625" style="1"/>
    <col min="4087" max="4087" width="0.625" style="1" customWidth="1"/>
    <col min="4088" max="4157" width="1.625" style="1" customWidth="1"/>
    <col min="4158" max="4342" width="2.625" style="1"/>
    <col min="4343" max="4343" width="0.625" style="1" customWidth="1"/>
    <col min="4344" max="4413" width="1.625" style="1" customWidth="1"/>
    <col min="4414" max="4598" width="2.625" style="1"/>
    <col min="4599" max="4599" width="0.625" style="1" customWidth="1"/>
    <col min="4600" max="4669" width="1.625" style="1" customWidth="1"/>
    <col min="4670" max="4854" width="2.625" style="1"/>
    <col min="4855" max="4855" width="0.625" style="1" customWidth="1"/>
    <col min="4856" max="4925" width="1.625" style="1" customWidth="1"/>
    <col min="4926" max="5110" width="2.625" style="1"/>
    <col min="5111" max="5111" width="0.625" style="1" customWidth="1"/>
    <col min="5112" max="5181" width="1.625" style="1" customWidth="1"/>
    <col min="5182" max="5366" width="2.625" style="1"/>
    <col min="5367" max="5367" width="0.625" style="1" customWidth="1"/>
    <col min="5368" max="5437" width="1.625" style="1" customWidth="1"/>
    <col min="5438" max="5622" width="2.625" style="1"/>
    <col min="5623" max="5623" width="0.625" style="1" customWidth="1"/>
    <col min="5624" max="5693" width="1.625" style="1" customWidth="1"/>
    <col min="5694" max="5878" width="2.625" style="1"/>
    <col min="5879" max="5879" width="0.625" style="1" customWidth="1"/>
    <col min="5880" max="5949" width="1.625" style="1" customWidth="1"/>
    <col min="5950" max="6134" width="2.625" style="1"/>
    <col min="6135" max="6135" width="0.625" style="1" customWidth="1"/>
    <col min="6136" max="6205" width="1.625" style="1" customWidth="1"/>
    <col min="6206" max="6390" width="2.625" style="1"/>
    <col min="6391" max="6391" width="0.625" style="1" customWidth="1"/>
    <col min="6392" max="6461" width="1.625" style="1" customWidth="1"/>
    <col min="6462" max="6646" width="2.625" style="1"/>
    <col min="6647" max="6647" width="0.625" style="1" customWidth="1"/>
    <col min="6648" max="6717" width="1.625" style="1" customWidth="1"/>
    <col min="6718" max="6902" width="2.625" style="1"/>
    <col min="6903" max="6903" width="0.625" style="1" customWidth="1"/>
    <col min="6904" max="6973" width="1.625" style="1" customWidth="1"/>
    <col min="6974" max="7158" width="2.625" style="1"/>
    <col min="7159" max="7159" width="0.625" style="1" customWidth="1"/>
    <col min="7160" max="7229" width="1.625" style="1" customWidth="1"/>
    <col min="7230" max="7414" width="2.625" style="1"/>
    <col min="7415" max="7415" width="0.625" style="1" customWidth="1"/>
    <col min="7416" max="7485" width="1.625" style="1" customWidth="1"/>
    <col min="7486" max="7670" width="2.625" style="1"/>
    <col min="7671" max="7671" width="0.625" style="1" customWidth="1"/>
    <col min="7672" max="7741" width="1.625" style="1" customWidth="1"/>
    <col min="7742" max="7926" width="2.625" style="1"/>
    <col min="7927" max="7927" width="0.625" style="1" customWidth="1"/>
    <col min="7928" max="7997" width="1.625" style="1" customWidth="1"/>
    <col min="7998" max="8182" width="2.625" style="1"/>
    <col min="8183" max="8183" width="0.625" style="1" customWidth="1"/>
    <col min="8184" max="8253" width="1.625" style="1" customWidth="1"/>
    <col min="8254" max="8438" width="2.625" style="1"/>
    <col min="8439" max="8439" width="0.625" style="1" customWidth="1"/>
    <col min="8440" max="8509" width="1.625" style="1" customWidth="1"/>
    <col min="8510" max="8694" width="2.625" style="1"/>
    <col min="8695" max="8695" width="0.625" style="1" customWidth="1"/>
    <col min="8696" max="8765" width="1.625" style="1" customWidth="1"/>
    <col min="8766" max="8950" width="2.625" style="1"/>
    <col min="8951" max="8951" width="0.625" style="1" customWidth="1"/>
    <col min="8952" max="9021" width="1.625" style="1" customWidth="1"/>
    <col min="9022" max="9206" width="2.625" style="1"/>
    <col min="9207" max="9207" width="0.625" style="1" customWidth="1"/>
    <col min="9208" max="9277" width="1.625" style="1" customWidth="1"/>
    <col min="9278" max="9462" width="2.625" style="1"/>
    <col min="9463" max="9463" width="0.625" style="1" customWidth="1"/>
    <col min="9464" max="9533" width="1.625" style="1" customWidth="1"/>
    <col min="9534" max="9718" width="2.625" style="1"/>
    <col min="9719" max="9719" width="0.625" style="1" customWidth="1"/>
    <col min="9720" max="9789" width="1.625" style="1" customWidth="1"/>
    <col min="9790" max="9974" width="2.625" style="1"/>
    <col min="9975" max="9975" width="0.625" style="1" customWidth="1"/>
    <col min="9976" max="10045" width="1.625" style="1" customWidth="1"/>
    <col min="10046" max="10230" width="2.625" style="1"/>
    <col min="10231" max="10231" width="0.625" style="1" customWidth="1"/>
    <col min="10232" max="10301" width="1.625" style="1" customWidth="1"/>
    <col min="10302" max="10486" width="2.625" style="1"/>
    <col min="10487" max="10487" width="0.625" style="1" customWidth="1"/>
    <col min="10488" max="10557" width="1.625" style="1" customWidth="1"/>
    <col min="10558" max="10742" width="2.625" style="1"/>
    <col min="10743" max="10743" width="0.625" style="1" customWidth="1"/>
    <col min="10744" max="10813" width="1.625" style="1" customWidth="1"/>
    <col min="10814" max="10998" width="2.625" style="1"/>
    <col min="10999" max="10999" width="0.625" style="1" customWidth="1"/>
    <col min="11000" max="11069" width="1.625" style="1" customWidth="1"/>
    <col min="11070" max="11254" width="2.625" style="1"/>
    <col min="11255" max="11255" width="0.625" style="1" customWidth="1"/>
    <col min="11256" max="11325" width="1.625" style="1" customWidth="1"/>
    <col min="11326" max="11510" width="2.625" style="1"/>
    <col min="11511" max="11511" width="0.625" style="1" customWidth="1"/>
    <col min="11512" max="11581" width="1.625" style="1" customWidth="1"/>
    <col min="11582" max="11766" width="2.625" style="1"/>
    <col min="11767" max="11767" width="0.625" style="1" customWidth="1"/>
    <col min="11768" max="11837" width="1.625" style="1" customWidth="1"/>
    <col min="11838" max="12022" width="2.625" style="1"/>
    <col min="12023" max="12023" width="0.625" style="1" customWidth="1"/>
    <col min="12024" max="12093" width="1.625" style="1" customWidth="1"/>
    <col min="12094" max="12278" width="2.625" style="1"/>
    <col min="12279" max="12279" width="0.625" style="1" customWidth="1"/>
    <col min="12280" max="12349" width="1.625" style="1" customWidth="1"/>
    <col min="12350" max="12534" width="2.625" style="1"/>
    <col min="12535" max="12535" width="0.625" style="1" customWidth="1"/>
    <col min="12536" max="12605" width="1.625" style="1" customWidth="1"/>
    <col min="12606" max="12790" width="2.625" style="1"/>
    <col min="12791" max="12791" width="0.625" style="1" customWidth="1"/>
    <col min="12792" max="12861" width="1.625" style="1" customWidth="1"/>
    <col min="12862" max="13046" width="2.625" style="1"/>
    <col min="13047" max="13047" width="0.625" style="1" customWidth="1"/>
    <col min="13048" max="13117" width="1.625" style="1" customWidth="1"/>
    <col min="13118" max="13302" width="2.625" style="1"/>
    <col min="13303" max="13303" width="0.625" style="1" customWidth="1"/>
    <col min="13304" max="13373" width="1.625" style="1" customWidth="1"/>
    <col min="13374" max="13558" width="2.625" style="1"/>
    <col min="13559" max="13559" width="0.625" style="1" customWidth="1"/>
    <col min="13560" max="13629" width="1.625" style="1" customWidth="1"/>
    <col min="13630" max="13814" width="2.625" style="1"/>
    <col min="13815" max="13815" width="0.625" style="1" customWidth="1"/>
    <col min="13816" max="13885" width="1.625" style="1" customWidth="1"/>
    <col min="13886" max="14070" width="2.625" style="1"/>
    <col min="14071" max="14071" width="0.625" style="1" customWidth="1"/>
    <col min="14072" max="14141" width="1.625" style="1" customWidth="1"/>
    <col min="14142" max="14326" width="2.625" style="1"/>
    <col min="14327" max="14327" width="0.625" style="1" customWidth="1"/>
    <col min="14328" max="14397" width="1.625" style="1" customWidth="1"/>
    <col min="14398" max="14582" width="2.625" style="1"/>
    <col min="14583" max="14583" width="0.625" style="1" customWidth="1"/>
    <col min="14584" max="14653" width="1.625" style="1" customWidth="1"/>
    <col min="14654" max="14838" width="2.625" style="1"/>
    <col min="14839" max="14839" width="0.625" style="1" customWidth="1"/>
    <col min="14840" max="14909" width="1.625" style="1" customWidth="1"/>
    <col min="14910" max="15094" width="2.625" style="1"/>
    <col min="15095" max="15095" width="0.625" style="1" customWidth="1"/>
    <col min="15096" max="15165" width="1.625" style="1" customWidth="1"/>
    <col min="15166" max="15350" width="2.625" style="1"/>
    <col min="15351" max="15351" width="0.625" style="1" customWidth="1"/>
    <col min="15352" max="15421" width="1.625" style="1" customWidth="1"/>
    <col min="15422" max="15606" width="2.625" style="1"/>
    <col min="15607" max="15607" width="0.625" style="1" customWidth="1"/>
    <col min="15608" max="15677" width="1.625" style="1" customWidth="1"/>
    <col min="15678" max="15862" width="2.625" style="1"/>
    <col min="15863" max="15863" width="0.625" style="1" customWidth="1"/>
    <col min="15864" max="15933" width="1.625" style="1" customWidth="1"/>
    <col min="15934" max="16118" width="2.625" style="1"/>
    <col min="16119" max="16119" width="0.625" style="1" customWidth="1"/>
    <col min="16120" max="16189" width="1.625" style="1" customWidth="1"/>
    <col min="16190" max="16384" width="2.625" style="1"/>
  </cols>
  <sheetData>
    <row r="1" spans="2:63" ht="30" customHeight="1" thickBot="1" x14ac:dyDescent="0.2">
      <c r="B1" s="416" t="s">
        <v>660</v>
      </c>
      <c r="C1" s="417"/>
      <c r="D1" s="417"/>
      <c r="E1" s="417"/>
      <c r="F1" s="417"/>
      <c r="G1" s="417"/>
      <c r="H1" s="417"/>
      <c r="I1" s="417"/>
      <c r="J1" s="417"/>
      <c r="K1" s="417"/>
      <c r="L1" s="417"/>
      <c r="M1" s="417"/>
      <c r="N1" s="417"/>
      <c r="O1" s="417"/>
      <c r="P1" s="417"/>
      <c r="Q1" s="417"/>
      <c r="R1" s="417"/>
      <c r="S1" s="417"/>
      <c r="T1" s="417"/>
      <c r="U1" s="417"/>
      <c r="V1" s="417"/>
      <c r="W1" s="417"/>
      <c r="X1" s="417"/>
      <c r="Y1" s="417"/>
      <c r="Z1" s="417"/>
      <c r="AA1" s="22"/>
      <c r="AB1" s="220" t="str">
        <f>"Company Name : " &amp; 'Security Checklist (Level Up)'!D3</f>
        <v>Company Name : ●● Co., Ltd.</v>
      </c>
      <c r="AC1" s="221"/>
      <c r="AD1" s="221"/>
      <c r="AE1" s="221"/>
      <c r="AF1" s="221"/>
      <c r="AG1" s="221"/>
      <c r="AH1" s="221"/>
      <c r="AI1" s="221"/>
      <c r="AJ1" s="221"/>
      <c r="AK1" s="221"/>
      <c r="AL1" s="221"/>
      <c r="AM1" s="221"/>
      <c r="AN1" s="221"/>
      <c r="AO1" s="221"/>
      <c r="AP1" s="221"/>
      <c r="AQ1" s="221"/>
      <c r="AR1" s="221"/>
      <c r="AS1" s="221"/>
      <c r="AT1" s="221"/>
      <c r="AU1" s="221"/>
      <c r="AV1" s="221"/>
      <c r="AW1" s="221"/>
      <c r="AX1" s="221"/>
      <c r="AY1" s="221"/>
      <c r="AZ1" s="221"/>
      <c r="BA1" s="221"/>
      <c r="BB1" s="221"/>
      <c r="BC1" s="221"/>
      <c r="BD1" s="221"/>
      <c r="BE1" s="221"/>
      <c r="BF1" s="221"/>
      <c r="BG1" s="221"/>
      <c r="BH1" s="221"/>
      <c r="BI1" s="221"/>
      <c r="BJ1" s="221"/>
      <c r="BK1" s="221"/>
    </row>
    <row r="2" spans="2:63" ht="6" customHeight="1" thickTop="1" thickBot="1" x14ac:dyDescent="0.2"/>
    <row r="3" spans="2:63" ht="14.25" customHeight="1" x14ac:dyDescent="0.2">
      <c r="B3" s="222" t="s">
        <v>661</v>
      </c>
      <c r="C3" s="223"/>
      <c r="D3" s="223"/>
      <c r="E3" s="223"/>
      <c r="F3" s="223"/>
      <c r="G3" s="223"/>
      <c r="H3" s="223"/>
      <c r="I3" s="223"/>
      <c r="J3" s="223"/>
      <c r="K3" s="223"/>
      <c r="L3" s="224"/>
      <c r="M3" s="231">
        <f>temp!AG29</f>
        <v>0</v>
      </c>
      <c r="N3" s="232"/>
      <c r="O3" s="232"/>
      <c r="P3" s="232"/>
      <c r="Q3" s="232"/>
      <c r="R3" s="232"/>
      <c r="S3" s="232"/>
      <c r="T3" s="232"/>
      <c r="U3" s="232"/>
      <c r="V3" s="232"/>
      <c r="W3" s="232"/>
      <c r="X3" s="232"/>
      <c r="Y3" s="233"/>
      <c r="Z3" s="81"/>
      <c r="AA3" s="81"/>
      <c r="AB3" s="240" t="s">
        <v>662</v>
      </c>
      <c r="AC3" s="241"/>
      <c r="AD3" s="241"/>
      <c r="AE3" s="241"/>
      <c r="AF3" s="242"/>
      <c r="AG3" s="249">
        <f>temp!Z29</f>
        <v>0</v>
      </c>
      <c r="AH3" s="250"/>
      <c r="AI3" s="250"/>
      <c r="AJ3" s="250"/>
      <c r="AK3" s="250"/>
      <c r="AL3" s="250"/>
      <c r="AM3" s="251"/>
      <c r="AN3" s="418" t="s">
        <v>663</v>
      </c>
      <c r="AO3" s="419"/>
      <c r="AP3" s="419"/>
      <c r="AQ3" s="419"/>
      <c r="AR3" s="420"/>
      <c r="AS3" s="249">
        <f>temp!AA29</f>
        <v>0</v>
      </c>
      <c r="AT3" s="250"/>
      <c r="AU3" s="250"/>
      <c r="AV3" s="250"/>
      <c r="AW3" s="250"/>
      <c r="AX3" s="250"/>
      <c r="AY3" s="251"/>
      <c r="AZ3" s="418" t="s">
        <v>664</v>
      </c>
      <c r="BA3" s="419"/>
      <c r="BB3" s="419"/>
      <c r="BC3" s="419"/>
      <c r="BD3" s="420"/>
      <c r="BE3" s="249">
        <f>temp!AB29</f>
        <v>0</v>
      </c>
      <c r="BF3" s="250"/>
      <c r="BG3" s="250"/>
      <c r="BH3" s="250"/>
      <c r="BI3" s="250"/>
      <c r="BJ3" s="250"/>
      <c r="BK3" s="251"/>
    </row>
    <row r="4" spans="2:63" ht="14.25" customHeight="1" x14ac:dyDescent="0.2">
      <c r="B4" s="225"/>
      <c r="C4" s="226"/>
      <c r="D4" s="226"/>
      <c r="E4" s="226"/>
      <c r="F4" s="226"/>
      <c r="G4" s="226"/>
      <c r="H4" s="226"/>
      <c r="I4" s="226"/>
      <c r="J4" s="226"/>
      <c r="K4" s="226"/>
      <c r="L4" s="227"/>
      <c r="M4" s="234"/>
      <c r="N4" s="235"/>
      <c r="O4" s="235"/>
      <c r="P4" s="235"/>
      <c r="Q4" s="235"/>
      <c r="R4" s="235"/>
      <c r="S4" s="235"/>
      <c r="T4" s="235"/>
      <c r="U4" s="235"/>
      <c r="V4" s="235"/>
      <c r="W4" s="235"/>
      <c r="X4" s="235"/>
      <c r="Y4" s="236"/>
      <c r="Z4" s="81"/>
      <c r="AA4" s="81"/>
      <c r="AB4" s="243"/>
      <c r="AC4" s="244"/>
      <c r="AD4" s="244"/>
      <c r="AE4" s="244"/>
      <c r="AF4" s="245"/>
      <c r="AG4" s="252"/>
      <c r="AH4" s="253"/>
      <c r="AI4" s="253"/>
      <c r="AJ4" s="253"/>
      <c r="AK4" s="253"/>
      <c r="AL4" s="253"/>
      <c r="AM4" s="254"/>
      <c r="AN4" s="421"/>
      <c r="AO4" s="422"/>
      <c r="AP4" s="422"/>
      <c r="AQ4" s="422"/>
      <c r="AR4" s="423"/>
      <c r="AS4" s="252"/>
      <c r="AT4" s="253"/>
      <c r="AU4" s="253"/>
      <c r="AV4" s="253"/>
      <c r="AW4" s="253"/>
      <c r="AX4" s="253"/>
      <c r="AY4" s="254"/>
      <c r="AZ4" s="421"/>
      <c r="BA4" s="422"/>
      <c r="BB4" s="422"/>
      <c r="BC4" s="422"/>
      <c r="BD4" s="423"/>
      <c r="BE4" s="252"/>
      <c r="BF4" s="253"/>
      <c r="BG4" s="253"/>
      <c r="BH4" s="253"/>
      <c r="BI4" s="253"/>
      <c r="BJ4" s="253"/>
      <c r="BK4" s="254"/>
    </row>
    <row r="5" spans="2:63" ht="14.25" customHeight="1" thickBot="1" x14ac:dyDescent="0.25">
      <c r="B5" s="228"/>
      <c r="C5" s="229"/>
      <c r="D5" s="229"/>
      <c r="E5" s="229"/>
      <c r="F5" s="229"/>
      <c r="G5" s="229"/>
      <c r="H5" s="229"/>
      <c r="I5" s="229"/>
      <c r="J5" s="229"/>
      <c r="K5" s="229"/>
      <c r="L5" s="230"/>
      <c r="M5" s="237"/>
      <c r="N5" s="238"/>
      <c r="O5" s="238"/>
      <c r="P5" s="238"/>
      <c r="Q5" s="238"/>
      <c r="R5" s="238"/>
      <c r="S5" s="238"/>
      <c r="T5" s="238"/>
      <c r="U5" s="238"/>
      <c r="V5" s="238"/>
      <c r="W5" s="238"/>
      <c r="X5" s="238"/>
      <c r="Y5" s="239"/>
      <c r="Z5" s="81"/>
      <c r="AA5" s="81"/>
      <c r="AB5" s="246"/>
      <c r="AC5" s="247"/>
      <c r="AD5" s="247"/>
      <c r="AE5" s="247"/>
      <c r="AF5" s="248"/>
      <c r="AG5" s="255"/>
      <c r="AH5" s="256"/>
      <c r="AI5" s="256"/>
      <c r="AJ5" s="256"/>
      <c r="AK5" s="256"/>
      <c r="AL5" s="256"/>
      <c r="AM5" s="257"/>
      <c r="AN5" s="424"/>
      <c r="AO5" s="425"/>
      <c r="AP5" s="425"/>
      <c r="AQ5" s="425"/>
      <c r="AR5" s="426"/>
      <c r="AS5" s="255"/>
      <c r="AT5" s="256"/>
      <c r="AU5" s="256"/>
      <c r="AV5" s="256"/>
      <c r="AW5" s="256"/>
      <c r="AX5" s="256"/>
      <c r="AY5" s="257"/>
      <c r="AZ5" s="424"/>
      <c r="BA5" s="425"/>
      <c r="BB5" s="425"/>
      <c r="BC5" s="425"/>
      <c r="BD5" s="426"/>
      <c r="BE5" s="255"/>
      <c r="BF5" s="256"/>
      <c r="BG5" s="256"/>
      <c r="BH5" s="256"/>
      <c r="BI5" s="256"/>
      <c r="BJ5" s="256"/>
      <c r="BK5" s="257"/>
    </row>
    <row r="6" spans="2:63" ht="6.75" customHeight="1" thickBot="1" x14ac:dyDescent="0.35">
      <c r="B6" s="2"/>
      <c r="C6" s="2"/>
      <c r="D6" s="2"/>
      <c r="E6" s="2"/>
      <c r="F6" s="2"/>
      <c r="G6" s="2"/>
      <c r="H6" s="2"/>
      <c r="I6" s="2"/>
      <c r="J6" s="2"/>
      <c r="K6" s="3"/>
      <c r="L6" s="3"/>
      <c r="M6" s="3"/>
      <c r="N6" s="3"/>
      <c r="O6" s="3"/>
      <c r="P6" s="3"/>
      <c r="Q6" s="3"/>
      <c r="S6" s="4"/>
      <c r="T6" s="4"/>
      <c r="U6" s="4"/>
      <c r="V6" s="4"/>
      <c r="W6" s="4"/>
      <c r="X6" s="4"/>
      <c r="Y6" s="4"/>
      <c r="Z6" s="4"/>
      <c r="AA6" s="4"/>
      <c r="AB6" s="5"/>
      <c r="AC6" s="5"/>
      <c r="AD6" s="5"/>
      <c r="AE6" s="5"/>
      <c r="AF6" s="5"/>
      <c r="AG6" s="5"/>
      <c r="AH6" s="4"/>
      <c r="AI6" s="4"/>
      <c r="AJ6" s="4"/>
      <c r="AK6" s="4"/>
      <c r="AL6" s="4"/>
      <c r="AM6" s="4"/>
      <c r="AN6" s="4"/>
      <c r="AO6" s="4"/>
      <c r="AP6" s="4"/>
      <c r="AQ6" s="5"/>
      <c r="AR6" s="5"/>
      <c r="AS6" s="5"/>
      <c r="AT6" s="5"/>
      <c r="AU6" s="5"/>
      <c r="AV6" s="5"/>
      <c r="BC6" s="6"/>
      <c r="BD6" s="6"/>
      <c r="BE6" s="6"/>
      <c r="BF6" s="6"/>
      <c r="BG6" s="6"/>
      <c r="BH6" s="6"/>
      <c r="BI6" s="6"/>
      <c r="BJ6" s="6"/>
      <c r="BK6" s="6"/>
    </row>
    <row r="7" spans="2:63" ht="15.75" customHeight="1" thickBot="1" x14ac:dyDescent="0.2">
      <c r="AZ7" s="479" t="s">
        <v>662</v>
      </c>
      <c r="BA7" s="476"/>
      <c r="BB7" s="476"/>
      <c r="BC7" s="476"/>
      <c r="BD7" s="476" t="s">
        <v>663</v>
      </c>
      <c r="BE7" s="476"/>
      <c r="BF7" s="476"/>
      <c r="BG7" s="476"/>
      <c r="BH7" s="477" t="s">
        <v>664</v>
      </c>
      <c r="BI7" s="477"/>
      <c r="BJ7" s="477"/>
      <c r="BK7" s="478"/>
    </row>
    <row r="8" spans="2:63" ht="15.95" customHeight="1" x14ac:dyDescent="0.15">
      <c r="B8" s="280" t="s">
        <v>665</v>
      </c>
      <c r="C8" s="281"/>
      <c r="D8" s="281"/>
      <c r="E8" s="281"/>
      <c r="F8" s="281"/>
      <c r="G8" s="281"/>
      <c r="H8" s="281"/>
      <c r="I8" s="281"/>
      <c r="J8" s="281"/>
      <c r="K8" s="281"/>
      <c r="L8" s="281"/>
      <c r="M8" s="281"/>
      <c r="N8" s="281"/>
      <c r="O8" s="281"/>
      <c r="P8" s="281"/>
      <c r="Q8" s="281"/>
      <c r="R8" s="281"/>
      <c r="S8" s="281"/>
      <c r="T8" s="281"/>
      <c r="U8" s="281"/>
      <c r="V8" s="281"/>
      <c r="W8" s="281"/>
      <c r="X8" s="281"/>
      <c r="Y8" s="281"/>
      <c r="Z8" s="281"/>
      <c r="AA8" s="281"/>
      <c r="AB8" s="281"/>
      <c r="AC8" s="281"/>
      <c r="AD8" s="281"/>
      <c r="AE8" s="281"/>
      <c r="AF8" s="281"/>
      <c r="AG8" s="281"/>
      <c r="AH8" s="281"/>
      <c r="AI8" s="282"/>
      <c r="AJ8" s="282"/>
      <c r="AK8" s="283"/>
      <c r="AL8" s="7"/>
      <c r="AM8" s="288" t="str">
        <f>temp!J5</f>
        <v>1 Policies</v>
      </c>
      <c r="AN8" s="289"/>
      <c r="AO8" s="289"/>
      <c r="AP8" s="289"/>
      <c r="AQ8" s="289"/>
      <c r="AR8" s="289"/>
      <c r="AS8" s="289"/>
      <c r="AT8" s="289"/>
      <c r="AU8" s="289"/>
      <c r="AV8" s="289"/>
      <c r="AW8" s="289"/>
      <c r="AX8" s="289"/>
      <c r="AY8" s="289"/>
      <c r="AZ8" s="459" t="str">
        <f>IF(AND(temp!Z5=1),IF(AJ48="-","-","Measures completed"),"Not achieved")</f>
        <v>Not achieved</v>
      </c>
      <c r="BA8" s="460"/>
      <c r="BB8" s="460"/>
      <c r="BC8" s="460"/>
      <c r="BD8" s="460" t="str">
        <f>IF(AND(temp!AA5=1),IF(AV48="-","-","Measures completed"),"Not achieved")</f>
        <v>Not achieved</v>
      </c>
      <c r="BE8" s="460"/>
      <c r="BF8" s="460"/>
      <c r="BG8" s="460"/>
      <c r="BH8" s="460" t="str">
        <f>IF(AND(temp!AB5),IF(BH48="-","-","Measures completed"),"Not achieved")</f>
        <v>-</v>
      </c>
      <c r="BI8" s="460"/>
      <c r="BJ8" s="460"/>
      <c r="BK8" s="475"/>
    </row>
    <row r="9" spans="2:63" ht="15.95" customHeight="1" x14ac:dyDescent="0.15">
      <c r="B9" s="284"/>
      <c r="C9" s="285"/>
      <c r="D9" s="285"/>
      <c r="E9" s="285"/>
      <c r="F9" s="285"/>
      <c r="G9" s="285"/>
      <c r="H9" s="285"/>
      <c r="I9" s="285"/>
      <c r="J9" s="285"/>
      <c r="K9" s="285"/>
      <c r="L9" s="285"/>
      <c r="M9" s="285"/>
      <c r="N9" s="285"/>
      <c r="O9" s="285"/>
      <c r="P9" s="285"/>
      <c r="Q9" s="285"/>
      <c r="R9" s="285"/>
      <c r="S9" s="285"/>
      <c r="T9" s="285"/>
      <c r="U9" s="285"/>
      <c r="V9" s="285"/>
      <c r="W9" s="285"/>
      <c r="X9" s="285"/>
      <c r="Y9" s="285"/>
      <c r="Z9" s="285"/>
      <c r="AA9" s="285"/>
      <c r="AB9" s="285"/>
      <c r="AC9" s="285"/>
      <c r="AD9" s="285"/>
      <c r="AE9" s="285"/>
      <c r="AF9" s="285"/>
      <c r="AG9" s="285"/>
      <c r="AH9" s="285"/>
      <c r="AI9" s="286"/>
      <c r="AJ9" s="286"/>
      <c r="AK9" s="287"/>
      <c r="AL9" s="7"/>
      <c r="AM9" s="294" t="str">
        <f>temp!J6</f>
        <v>2 Rules for handling confidential information</v>
      </c>
      <c r="AN9" s="295"/>
      <c r="AO9" s="295"/>
      <c r="AP9" s="295"/>
      <c r="AQ9" s="295"/>
      <c r="AR9" s="295"/>
      <c r="AS9" s="295"/>
      <c r="AT9" s="295"/>
      <c r="AU9" s="295"/>
      <c r="AV9" s="295"/>
      <c r="AW9" s="295"/>
      <c r="AX9" s="295"/>
      <c r="AY9" s="295"/>
      <c r="AZ9" s="461" t="str">
        <f>IF(AND(temp!Z6=1),IF(AJ49="-","-","Measures completed"),"Not achieved")</f>
        <v>Not achieved</v>
      </c>
      <c r="BA9" s="462"/>
      <c r="BB9" s="462"/>
      <c r="BC9" s="463"/>
      <c r="BD9" s="471" t="str">
        <f>IF(AND(temp!AA6=1),IF(AV49="-","-","Measures completed"),"Not achieved")</f>
        <v>Not achieved</v>
      </c>
      <c r="BE9" s="471"/>
      <c r="BF9" s="471"/>
      <c r="BG9" s="471"/>
      <c r="BH9" s="465" t="str">
        <f>IF(AND(temp!AB6),IF(BH49="-","-","Measures completed"),"Not achieved")</f>
        <v>-</v>
      </c>
      <c r="BI9" s="462"/>
      <c r="BJ9" s="462"/>
      <c r="BK9" s="466"/>
    </row>
    <row r="10" spans="2:63" ht="15.95" customHeight="1" x14ac:dyDescent="0.15">
      <c r="B10" s="325"/>
      <c r="C10" s="286"/>
      <c r="D10" s="286"/>
      <c r="E10" s="286"/>
      <c r="F10" s="286"/>
      <c r="G10" s="286"/>
      <c r="H10" s="286"/>
      <c r="I10" s="286"/>
      <c r="J10" s="286"/>
      <c r="K10" s="286"/>
      <c r="L10" s="286"/>
      <c r="M10" s="286"/>
      <c r="N10" s="286"/>
      <c r="O10" s="286"/>
      <c r="P10" s="286"/>
      <c r="Q10" s="286"/>
      <c r="R10" s="286"/>
      <c r="S10" s="286"/>
      <c r="T10" s="286"/>
      <c r="U10" s="286"/>
      <c r="V10" s="286"/>
      <c r="W10" s="286"/>
      <c r="X10" s="286"/>
      <c r="Y10" s="286"/>
      <c r="Z10" s="286"/>
      <c r="AA10" s="286"/>
      <c r="AB10" s="286"/>
      <c r="AC10" s="286"/>
      <c r="AD10" s="286"/>
      <c r="AE10" s="286"/>
      <c r="AF10" s="286"/>
      <c r="AG10" s="286"/>
      <c r="AH10" s="286"/>
      <c r="AI10" s="286"/>
      <c r="AJ10" s="286"/>
      <c r="AK10" s="287"/>
      <c r="AL10" s="7"/>
      <c r="AM10" s="294" t="str">
        <f>temp!J7</f>
        <v>3 Compliance</v>
      </c>
      <c r="AN10" s="295"/>
      <c r="AO10" s="295"/>
      <c r="AP10" s="295"/>
      <c r="AQ10" s="295"/>
      <c r="AR10" s="295"/>
      <c r="AS10" s="295"/>
      <c r="AT10" s="295"/>
      <c r="AU10" s="295"/>
      <c r="AV10" s="295"/>
      <c r="AW10" s="295"/>
      <c r="AX10" s="295"/>
      <c r="AY10" s="295"/>
      <c r="AZ10" s="461" t="str">
        <f>IF(AND(temp!Z7=1),IF(AJ50="-","-","Measures completed"),"Not achieved")</f>
        <v>Not achieved</v>
      </c>
      <c r="BA10" s="462"/>
      <c r="BB10" s="462"/>
      <c r="BC10" s="463"/>
      <c r="BD10" s="471" t="str">
        <f>IF(AND(temp!AA7=1),IF(AV50="-","-","Measures completed"),"Not achieved")</f>
        <v>Not achieved</v>
      </c>
      <c r="BE10" s="471"/>
      <c r="BF10" s="471"/>
      <c r="BG10" s="471"/>
      <c r="BH10" s="465" t="str">
        <f>IF(AND(temp!AB7),IF(BH50="-","-","Measures completed"),"Not achieved")</f>
        <v>-</v>
      </c>
      <c r="BI10" s="462"/>
      <c r="BJ10" s="462"/>
      <c r="BK10" s="466"/>
    </row>
    <row r="11" spans="2:63" ht="15.95" customHeight="1" x14ac:dyDescent="0.15">
      <c r="B11" s="325"/>
      <c r="C11" s="286"/>
      <c r="D11" s="286"/>
      <c r="E11" s="286"/>
      <c r="F11" s="286"/>
      <c r="G11" s="286"/>
      <c r="H11" s="286"/>
      <c r="I11" s="286"/>
      <c r="J11" s="286"/>
      <c r="K11" s="286"/>
      <c r="L11" s="286"/>
      <c r="M11" s="286"/>
      <c r="N11" s="286"/>
      <c r="O11" s="286"/>
      <c r="P11" s="286"/>
      <c r="Q11" s="286"/>
      <c r="R11" s="286"/>
      <c r="S11" s="286"/>
      <c r="T11" s="286"/>
      <c r="U11" s="286"/>
      <c r="V11" s="286"/>
      <c r="W11" s="286"/>
      <c r="X11" s="286"/>
      <c r="Y11" s="286"/>
      <c r="Z11" s="286"/>
      <c r="AA11" s="286"/>
      <c r="AB11" s="286"/>
      <c r="AC11" s="286"/>
      <c r="AD11" s="286"/>
      <c r="AE11" s="286"/>
      <c r="AF11" s="286"/>
      <c r="AG11" s="286"/>
      <c r="AH11" s="286"/>
      <c r="AI11" s="286"/>
      <c r="AJ11" s="286"/>
      <c r="AK11" s="287"/>
      <c r="AL11" s="7"/>
      <c r="AM11" s="294" t="str">
        <f>temp!J8</f>
        <v>4 System (Normal)</v>
      </c>
      <c r="AN11" s="295"/>
      <c r="AO11" s="295"/>
      <c r="AP11" s="295"/>
      <c r="AQ11" s="295"/>
      <c r="AR11" s="295"/>
      <c r="AS11" s="295"/>
      <c r="AT11" s="295"/>
      <c r="AU11" s="295"/>
      <c r="AV11" s="295"/>
      <c r="AW11" s="295"/>
      <c r="AX11" s="295"/>
      <c r="AY11" s="295"/>
      <c r="AZ11" s="461" t="str">
        <f>IF(AND(temp!Z8=1),IF(AJ51="-","-","Measures completed"),"Not achieved")</f>
        <v>Not achieved</v>
      </c>
      <c r="BA11" s="462"/>
      <c r="BB11" s="462"/>
      <c r="BC11" s="463"/>
      <c r="BD11" s="471" t="str">
        <f>IF(AND(temp!AA8=1),IF(AV51="-","-","Measures completed"),"Not achieved")</f>
        <v>Not achieved</v>
      </c>
      <c r="BE11" s="471"/>
      <c r="BF11" s="471"/>
      <c r="BG11" s="471"/>
      <c r="BH11" s="465" t="str">
        <f>IF(AND(temp!AB8),IF(BH51="-","-","Measures completed"),"Not achieved")</f>
        <v>-</v>
      </c>
      <c r="BI11" s="462"/>
      <c r="BJ11" s="462"/>
      <c r="BK11" s="466"/>
    </row>
    <row r="12" spans="2:63" ht="15.95" customHeight="1" x14ac:dyDescent="0.15">
      <c r="B12" s="325"/>
      <c r="C12" s="286"/>
      <c r="D12" s="286"/>
      <c r="E12" s="286"/>
      <c r="F12" s="286"/>
      <c r="G12" s="286"/>
      <c r="H12" s="286"/>
      <c r="I12" s="286"/>
      <c r="J12" s="286"/>
      <c r="K12" s="286"/>
      <c r="L12" s="286"/>
      <c r="M12" s="286"/>
      <c r="N12" s="286"/>
      <c r="O12" s="286"/>
      <c r="P12" s="286"/>
      <c r="Q12" s="286"/>
      <c r="R12" s="286"/>
      <c r="S12" s="286"/>
      <c r="T12" s="286"/>
      <c r="U12" s="286"/>
      <c r="V12" s="286"/>
      <c r="W12" s="286"/>
      <c r="X12" s="286"/>
      <c r="Y12" s="286"/>
      <c r="Z12" s="286"/>
      <c r="AA12" s="286"/>
      <c r="AB12" s="286"/>
      <c r="AC12" s="286"/>
      <c r="AD12" s="286"/>
      <c r="AE12" s="286"/>
      <c r="AF12" s="286"/>
      <c r="AG12" s="286"/>
      <c r="AH12" s="286"/>
      <c r="AI12" s="286"/>
      <c r="AJ12" s="286"/>
      <c r="AK12" s="287"/>
      <c r="AL12" s="7"/>
      <c r="AM12" s="294" t="str">
        <f>temp!J9</f>
        <v>5 System (adverse situations)</v>
      </c>
      <c r="AN12" s="295"/>
      <c r="AO12" s="295"/>
      <c r="AP12" s="295"/>
      <c r="AQ12" s="295"/>
      <c r="AR12" s="295"/>
      <c r="AS12" s="295"/>
      <c r="AT12" s="295"/>
      <c r="AU12" s="295"/>
      <c r="AV12" s="295"/>
      <c r="AW12" s="295"/>
      <c r="AX12" s="295"/>
      <c r="AY12" s="295"/>
      <c r="AZ12" s="461" t="str">
        <f>IF(AND(temp!Z9=1),IF(AJ52="-","-","Measures completed"),"Not achieved")</f>
        <v>Not achieved</v>
      </c>
      <c r="BA12" s="462"/>
      <c r="BB12" s="462"/>
      <c r="BC12" s="463"/>
      <c r="BD12" s="471" t="str">
        <f>IF(AND(temp!AA9=1),IF(AV52="-","-","Measures completed"),"Not achieved")</f>
        <v>-</v>
      </c>
      <c r="BE12" s="471"/>
      <c r="BF12" s="471"/>
      <c r="BG12" s="471"/>
      <c r="BH12" s="465" t="str">
        <f>IF(AND(temp!AB9),IF(BH52="-","-","Measures completed"),"Not achieved")</f>
        <v>-</v>
      </c>
      <c r="BI12" s="462"/>
      <c r="BJ12" s="462"/>
      <c r="BK12" s="466"/>
    </row>
    <row r="13" spans="2:63" ht="15.95" customHeight="1" x14ac:dyDescent="0.15">
      <c r="B13" s="325"/>
      <c r="C13" s="286"/>
      <c r="D13" s="286"/>
      <c r="E13" s="286"/>
      <c r="F13" s="286"/>
      <c r="G13" s="286"/>
      <c r="H13" s="286"/>
      <c r="I13" s="286"/>
      <c r="J13" s="286"/>
      <c r="K13" s="286"/>
      <c r="L13" s="286"/>
      <c r="M13" s="286"/>
      <c r="N13" s="286"/>
      <c r="O13" s="286"/>
      <c r="P13" s="286"/>
      <c r="Q13" s="286"/>
      <c r="R13" s="286"/>
      <c r="S13" s="286"/>
      <c r="T13" s="286"/>
      <c r="U13" s="286"/>
      <c r="V13" s="286"/>
      <c r="W13" s="286"/>
      <c r="X13" s="286"/>
      <c r="Y13" s="286"/>
      <c r="Z13" s="286"/>
      <c r="AA13" s="286"/>
      <c r="AB13" s="286"/>
      <c r="AC13" s="286"/>
      <c r="AD13" s="286"/>
      <c r="AE13" s="286"/>
      <c r="AF13" s="286"/>
      <c r="AG13" s="286"/>
      <c r="AH13" s="286"/>
      <c r="AI13" s="286"/>
      <c r="AJ13" s="286"/>
      <c r="AK13" s="287"/>
      <c r="AL13" s="7"/>
      <c r="AM13" s="294" t="str">
        <f>temp!J10</f>
        <v>6 Procedures in adverse situations</v>
      </c>
      <c r="AN13" s="295"/>
      <c r="AO13" s="295"/>
      <c r="AP13" s="295"/>
      <c r="AQ13" s="295"/>
      <c r="AR13" s="295"/>
      <c r="AS13" s="295"/>
      <c r="AT13" s="295"/>
      <c r="AU13" s="295"/>
      <c r="AV13" s="295"/>
      <c r="AW13" s="295"/>
      <c r="AX13" s="295"/>
      <c r="AY13" s="295"/>
      <c r="AZ13" s="461" t="str">
        <f>IF(AND(temp!Z10=1),IF(AJ53="-","-","Measures completed"),"Not achieved")</f>
        <v>Not achieved</v>
      </c>
      <c r="BA13" s="462"/>
      <c r="BB13" s="462"/>
      <c r="BC13" s="463"/>
      <c r="BD13" s="471" t="str">
        <f>IF(AND(temp!AA10=1),IF(AV53="-","-","Measures completed"),"Not achieved")</f>
        <v>Not achieved</v>
      </c>
      <c r="BE13" s="471"/>
      <c r="BF13" s="471"/>
      <c r="BG13" s="471"/>
      <c r="BH13" s="465" t="str">
        <f>IF(AND(temp!AB10),IF(BH53="-","-","Measures completed"),"Not achieved")</f>
        <v>Not achieved</v>
      </c>
      <c r="BI13" s="462"/>
      <c r="BJ13" s="462"/>
      <c r="BK13" s="466"/>
    </row>
    <row r="14" spans="2:63" ht="15.95" customHeight="1" x14ac:dyDescent="0.15">
      <c r="B14" s="325"/>
      <c r="C14" s="286"/>
      <c r="D14" s="286"/>
      <c r="E14" s="286"/>
      <c r="F14" s="286"/>
      <c r="G14" s="286"/>
      <c r="H14" s="286"/>
      <c r="I14" s="286"/>
      <c r="J14" s="286"/>
      <c r="K14" s="286"/>
      <c r="L14" s="286"/>
      <c r="M14" s="286"/>
      <c r="N14" s="286"/>
      <c r="O14" s="286"/>
      <c r="P14" s="286"/>
      <c r="Q14" s="286"/>
      <c r="R14" s="286"/>
      <c r="S14" s="286"/>
      <c r="T14" s="286"/>
      <c r="U14" s="286"/>
      <c r="V14" s="286"/>
      <c r="W14" s="286"/>
      <c r="X14" s="286"/>
      <c r="Y14" s="286"/>
      <c r="Z14" s="286"/>
      <c r="AA14" s="286"/>
      <c r="AB14" s="286"/>
      <c r="AC14" s="286"/>
      <c r="AD14" s="286"/>
      <c r="AE14" s="286"/>
      <c r="AF14" s="286"/>
      <c r="AG14" s="286"/>
      <c r="AH14" s="286"/>
      <c r="AI14" s="286"/>
      <c r="AJ14" s="286"/>
      <c r="AK14" s="287"/>
      <c r="AL14" s="7"/>
      <c r="AM14" s="294" t="str">
        <f>temp!J11</f>
        <v>7 Daily education</v>
      </c>
      <c r="AN14" s="295"/>
      <c r="AO14" s="295"/>
      <c r="AP14" s="295"/>
      <c r="AQ14" s="295"/>
      <c r="AR14" s="295"/>
      <c r="AS14" s="295"/>
      <c r="AT14" s="295"/>
      <c r="AU14" s="295"/>
      <c r="AV14" s="295"/>
      <c r="AW14" s="295"/>
      <c r="AX14" s="295"/>
      <c r="AY14" s="295"/>
      <c r="AZ14" s="461" t="str">
        <f>IF(AND(temp!Z11=1),IF(AJ54="-","-","Measures completed"),"Not achieved")</f>
        <v>Not achieved</v>
      </c>
      <c r="BA14" s="462"/>
      <c r="BB14" s="462"/>
      <c r="BC14" s="463"/>
      <c r="BD14" s="471" t="str">
        <f>IF(AND(temp!AA11=1),IF(AV54="-","-","Measures completed"),"Not achieved")</f>
        <v>Not achieved</v>
      </c>
      <c r="BE14" s="471"/>
      <c r="BF14" s="471"/>
      <c r="BG14" s="471"/>
      <c r="BH14" s="465" t="str">
        <f>IF(AND(temp!AB11),IF(BH54="-","-","Measures completed"),"Not achieved")</f>
        <v>Not achieved</v>
      </c>
      <c r="BI14" s="462"/>
      <c r="BJ14" s="462"/>
      <c r="BK14" s="466"/>
    </row>
    <row r="15" spans="2:63" ht="15.95" customHeight="1" x14ac:dyDescent="0.15">
      <c r="B15" s="325"/>
      <c r="C15" s="286"/>
      <c r="D15" s="286"/>
      <c r="E15" s="286"/>
      <c r="F15" s="286"/>
      <c r="G15" s="286"/>
      <c r="H15" s="286"/>
      <c r="I15" s="286"/>
      <c r="J15" s="286"/>
      <c r="K15" s="286"/>
      <c r="L15" s="286"/>
      <c r="M15" s="286"/>
      <c r="N15" s="286"/>
      <c r="O15" s="286"/>
      <c r="P15" s="286"/>
      <c r="Q15" s="286"/>
      <c r="R15" s="286"/>
      <c r="S15" s="286"/>
      <c r="T15" s="286"/>
      <c r="U15" s="286"/>
      <c r="V15" s="286"/>
      <c r="W15" s="286"/>
      <c r="X15" s="286"/>
      <c r="Y15" s="286"/>
      <c r="Z15" s="286"/>
      <c r="AA15" s="286"/>
      <c r="AB15" s="286"/>
      <c r="AC15" s="286"/>
      <c r="AD15" s="286"/>
      <c r="AE15" s="286"/>
      <c r="AF15" s="286"/>
      <c r="AG15" s="286"/>
      <c r="AH15" s="286"/>
      <c r="AI15" s="286"/>
      <c r="AJ15" s="286"/>
      <c r="AK15" s="287"/>
      <c r="AL15" s="7"/>
      <c r="AM15" s="294" t="str">
        <f>temp!J12</f>
        <v>8 Information security requirements between companies</v>
      </c>
      <c r="AN15" s="295"/>
      <c r="AO15" s="295"/>
      <c r="AP15" s="295"/>
      <c r="AQ15" s="295"/>
      <c r="AR15" s="295"/>
      <c r="AS15" s="295"/>
      <c r="AT15" s="295"/>
      <c r="AU15" s="295"/>
      <c r="AV15" s="295"/>
      <c r="AW15" s="295"/>
      <c r="AX15" s="295"/>
      <c r="AY15" s="295"/>
      <c r="AZ15" s="461" t="str">
        <f>IF(AND(temp!Z12=1),IF(AJ55="-","-","Measures completed"),"Not achieved")</f>
        <v>Not achieved</v>
      </c>
      <c r="BA15" s="462"/>
      <c r="BB15" s="462"/>
      <c r="BC15" s="463"/>
      <c r="BD15" s="471" t="str">
        <f>IF(AND(temp!AA12=1),IF(AV55="-","-","Measures completed"),"Not achieved")</f>
        <v>-</v>
      </c>
      <c r="BE15" s="471"/>
      <c r="BF15" s="471"/>
      <c r="BG15" s="471"/>
      <c r="BH15" s="465" t="str">
        <f>IF(AND(temp!AB12),IF(BH55="-","-","Measures completed"),"Not achieved")</f>
        <v>Not achieved</v>
      </c>
      <c r="BI15" s="462"/>
      <c r="BJ15" s="462"/>
      <c r="BK15" s="466"/>
    </row>
    <row r="16" spans="2:63" ht="15.95" customHeight="1" x14ac:dyDescent="0.15">
      <c r="B16" s="325"/>
      <c r="C16" s="286"/>
      <c r="D16" s="286"/>
      <c r="E16" s="286"/>
      <c r="F16" s="286"/>
      <c r="G16" s="286"/>
      <c r="H16" s="286"/>
      <c r="I16" s="286"/>
      <c r="J16" s="286"/>
      <c r="K16" s="286"/>
      <c r="L16" s="286"/>
      <c r="M16" s="286"/>
      <c r="N16" s="286"/>
      <c r="O16" s="286"/>
      <c r="P16" s="286"/>
      <c r="Q16" s="286"/>
      <c r="R16" s="286"/>
      <c r="S16" s="286"/>
      <c r="T16" s="286"/>
      <c r="U16" s="286"/>
      <c r="V16" s="286"/>
      <c r="W16" s="286"/>
      <c r="X16" s="286"/>
      <c r="Y16" s="286"/>
      <c r="Z16" s="286"/>
      <c r="AA16" s="286"/>
      <c r="AB16" s="286"/>
      <c r="AC16" s="286"/>
      <c r="AD16" s="286"/>
      <c r="AE16" s="286"/>
      <c r="AF16" s="286"/>
      <c r="AG16" s="286"/>
      <c r="AH16" s="286"/>
      <c r="AI16" s="286"/>
      <c r="AJ16" s="286"/>
      <c r="AK16" s="287"/>
      <c r="AL16" s="7"/>
      <c r="AM16" s="294" t="str">
        <f>temp!J13</f>
        <v>9 Access rights</v>
      </c>
      <c r="AN16" s="295"/>
      <c r="AO16" s="295"/>
      <c r="AP16" s="295"/>
      <c r="AQ16" s="295"/>
      <c r="AR16" s="295"/>
      <c r="AS16" s="295"/>
      <c r="AT16" s="295"/>
      <c r="AU16" s="295"/>
      <c r="AV16" s="295"/>
      <c r="AW16" s="295"/>
      <c r="AX16" s="295"/>
      <c r="AY16" s="295"/>
      <c r="AZ16" s="461" t="str">
        <f>IF(AND(temp!Z13=1),IF(AJ56="-","-","Measures completed"),"Not achieved")</f>
        <v>Not achieved</v>
      </c>
      <c r="BA16" s="462"/>
      <c r="BB16" s="462"/>
      <c r="BC16" s="463"/>
      <c r="BD16" s="471" t="str">
        <f>IF(AND(temp!AA13=1),IF(AV56="-","-","Measures completed"),"Not achieved")</f>
        <v>Not achieved</v>
      </c>
      <c r="BE16" s="471"/>
      <c r="BF16" s="471"/>
      <c r="BG16" s="471"/>
      <c r="BH16" s="465" t="str">
        <f>IF(AND(temp!AB13),IF(BH56="-","-","Measures completed"),"Not achieved")</f>
        <v>-</v>
      </c>
      <c r="BI16" s="462"/>
      <c r="BJ16" s="462"/>
      <c r="BK16" s="466"/>
    </row>
    <row r="17" spans="2:63" ht="15.95" customHeight="1" x14ac:dyDescent="0.15">
      <c r="B17" s="325"/>
      <c r="C17" s="286"/>
      <c r="D17" s="286"/>
      <c r="E17" s="286"/>
      <c r="F17" s="286"/>
      <c r="G17" s="286"/>
      <c r="H17" s="286"/>
      <c r="I17" s="286"/>
      <c r="J17" s="286"/>
      <c r="K17" s="286"/>
      <c r="L17" s="286"/>
      <c r="M17" s="286"/>
      <c r="N17" s="286"/>
      <c r="O17" s="286"/>
      <c r="P17" s="286"/>
      <c r="Q17" s="286"/>
      <c r="R17" s="286"/>
      <c r="S17" s="286"/>
      <c r="T17" s="286"/>
      <c r="U17" s="286"/>
      <c r="V17" s="286"/>
      <c r="W17" s="286"/>
      <c r="X17" s="286"/>
      <c r="Y17" s="286"/>
      <c r="Z17" s="286"/>
      <c r="AA17" s="286"/>
      <c r="AB17" s="286"/>
      <c r="AC17" s="286"/>
      <c r="AD17" s="286"/>
      <c r="AE17" s="286"/>
      <c r="AF17" s="286"/>
      <c r="AG17" s="286"/>
      <c r="AH17" s="286"/>
      <c r="AI17" s="286"/>
      <c r="AJ17" s="286"/>
      <c r="AK17" s="287"/>
      <c r="AL17" s="7"/>
      <c r="AM17" s="294" t="str">
        <f>temp!J14</f>
        <v>10 Management of information assets (information)</v>
      </c>
      <c r="AN17" s="295"/>
      <c r="AO17" s="295"/>
      <c r="AP17" s="295"/>
      <c r="AQ17" s="295"/>
      <c r="AR17" s="295"/>
      <c r="AS17" s="295"/>
      <c r="AT17" s="295"/>
      <c r="AU17" s="295"/>
      <c r="AV17" s="295"/>
      <c r="AW17" s="295"/>
      <c r="AX17" s="295"/>
      <c r="AY17" s="295"/>
      <c r="AZ17" s="461" t="str">
        <f>IF(AND(temp!Z14=1),IF(AJ57="-","-","Measures completed"),"Not achieved")</f>
        <v>Not achieved</v>
      </c>
      <c r="BA17" s="462"/>
      <c r="BB17" s="462"/>
      <c r="BC17" s="463"/>
      <c r="BD17" s="471" t="str">
        <f>IF(AND(temp!AA14=1),IF(AV57="-","-","Measures completed"),"Not achieved")</f>
        <v>Not achieved</v>
      </c>
      <c r="BE17" s="471"/>
      <c r="BF17" s="471"/>
      <c r="BG17" s="471"/>
      <c r="BH17" s="465" t="str">
        <f>IF(AND(temp!AB14),IF(BH57="-","-","Measures completed"),"Not achieved")</f>
        <v>-</v>
      </c>
      <c r="BI17" s="462"/>
      <c r="BJ17" s="462"/>
      <c r="BK17" s="466"/>
    </row>
    <row r="18" spans="2:63" ht="15.95" customHeight="1" x14ac:dyDescent="0.15">
      <c r="B18" s="325"/>
      <c r="C18" s="286"/>
      <c r="D18" s="286"/>
      <c r="E18" s="286"/>
      <c r="F18" s="286"/>
      <c r="G18" s="286"/>
      <c r="H18" s="286"/>
      <c r="I18" s="286"/>
      <c r="J18" s="286"/>
      <c r="K18" s="286"/>
      <c r="L18" s="286"/>
      <c r="M18" s="286"/>
      <c r="N18" s="286"/>
      <c r="O18" s="286"/>
      <c r="P18" s="286"/>
      <c r="Q18" s="286"/>
      <c r="R18" s="286"/>
      <c r="S18" s="286"/>
      <c r="T18" s="286"/>
      <c r="U18" s="286"/>
      <c r="V18" s="286"/>
      <c r="W18" s="286"/>
      <c r="X18" s="286"/>
      <c r="Y18" s="286"/>
      <c r="Z18" s="286"/>
      <c r="AA18" s="286"/>
      <c r="AB18" s="286"/>
      <c r="AC18" s="286"/>
      <c r="AD18" s="286"/>
      <c r="AE18" s="286"/>
      <c r="AF18" s="286"/>
      <c r="AG18" s="286"/>
      <c r="AH18" s="286"/>
      <c r="AI18" s="286"/>
      <c r="AJ18" s="286"/>
      <c r="AK18" s="287"/>
      <c r="AL18" s="7"/>
      <c r="AM18" s="294" t="str">
        <f>temp!J15</f>
        <v>11 Management of information assets (equipment/devices)</v>
      </c>
      <c r="AN18" s="295"/>
      <c r="AO18" s="295"/>
      <c r="AP18" s="295"/>
      <c r="AQ18" s="295"/>
      <c r="AR18" s="295"/>
      <c r="AS18" s="295"/>
      <c r="AT18" s="295"/>
      <c r="AU18" s="295"/>
      <c r="AV18" s="295"/>
      <c r="AW18" s="295"/>
      <c r="AX18" s="295"/>
      <c r="AY18" s="295"/>
      <c r="AZ18" s="461" t="str">
        <f>IF(AND(temp!Z15=1),IF(AJ58="-","-","Measures completed"),"Not achieved")</f>
        <v>Not achieved</v>
      </c>
      <c r="BA18" s="462"/>
      <c r="BB18" s="462"/>
      <c r="BC18" s="463"/>
      <c r="BD18" s="471" t="str">
        <f>IF(AND(temp!AA15=1),IF(AV58="-","-","Measures completed"),"Not achieved")</f>
        <v>Not achieved</v>
      </c>
      <c r="BE18" s="471"/>
      <c r="BF18" s="471"/>
      <c r="BG18" s="471"/>
      <c r="BH18" s="465" t="str">
        <f>IF(AND(temp!AB15),IF(BH58="-","-","Measures completed"),"Not achieved")</f>
        <v>Not achieved</v>
      </c>
      <c r="BI18" s="462"/>
      <c r="BJ18" s="462"/>
      <c r="BK18" s="466"/>
    </row>
    <row r="19" spans="2:63" ht="15.95" customHeight="1" x14ac:dyDescent="0.15">
      <c r="B19" s="325"/>
      <c r="C19" s="286"/>
      <c r="D19" s="286"/>
      <c r="E19" s="286"/>
      <c r="F19" s="286"/>
      <c r="G19" s="286"/>
      <c r="H19" s="286"/>
      <c r="I19" s="286"/>
      <c r="J19" s="286"/>
      <c r="K19" s="286"/>
      <c r="L19" s="286"/>
      <c r="M19" s="286"/>
      <c r="N19" s="286"/>
      <c r="O19" s="286"/>
      <c r="P19" s="286"/>
      <c r="Q19" s="286"/>
      <c r="R19" s="286"/>
      <c r="S19" s="286"/>
      <c r="T19" s="286"/>
      <c r="U19" s="286"/>
      <c r="V19" s="286"/>
      <c r="W19" s="286"/>
      <c r="X19" s="286"/>
      <c r="Y19" s="286"/>
      <c r="Z19" s="286"/>
      <c r="AA19" s="286"/>
      <c r="AB19" s="286"/>
      <c r="AC19" s="286"/>
      <c r="AD19" s="286"/>
      <c r="AE19" s="286"/>
      <c r="AF19" s="286"/>
      <c r="AG19" s="286"/>
      <c r="AH19" s="286"/>
      <c r="AI19" s="286"/>
      <c r="AJ19" s="286"/>
      <c r="AK19" s="287"/>
      <c r="AL19" s="7"/>
      <c r="AM19" s="294" t="str">
        <f>temp!J16</f>
        <v>12 Risk response</v>
      </c>
      <c r="AN19" s="295"/>
      <c r="AO19" s="295"/>
      <c r="AP19" s="295"/>
      <c r="AQ19" s="295"/>
      <c r="AR19" s="295"/>
      <c r="AS19" s="295"/>
      <c r="AT19" s="295"/>
      <c r="AU19" s="295"/>
      <c r="AV19" s="295"/>
      <c r="AW19" s="295"/>
      <c r="AX19" s="295"/>
      <c r="AY19" s="295"/>
      <c r="AZ19" s="461" t="str">
        <f>IF(AND(temp!Z16=1),IF(AJ59="-","-","Measures completed"),"Not achieved")</f>
        <v>Not achieved</v>
      </c>
      <c r="BA19" s="462"/>
      <c r="BB19" s="462"/>
      <c r="BC19" s="463"/>
      <c r="BD19" s="471" t="str">
        <f>IF(AND(temp!AA16=1),IF(AV59="-","-","Measures completed"),"Not achieved")</f>
        <v>-</v>
      </c>
      <c r="BE19" s="471"/>
      <c r="BF19" s="471"/>
      <c r="BG19" s="471"/>
      <c r="BH19" s="465" t="str">
        <f>IF(AND(temp!AB16),IF(BH59="-","-","Measures completed"),"Not achieved")</f>
        <v>Not achieved</v>
      </c>
      <c r="BI19" s="462"/>
      <c r="BJ19" s="462"/>
      <c r="BK19" s="466"/>
    </row>
    <row r="20" spans="2:63" ht="15.95" customHeight="1" x14ac:dyDescent="0.15">
      <c r="B20" s="325"/>
      <c r="C20" s="286"/>
      <c r="D20" s="286"/>
      <c r="E20" s="286"/>
      <c r="F20" s="286"/>
      <c r="G20" s="286"/>
      <c r="H20" s="286"/>
      <c r="I20" s="286"/>
      <c r="J20" s="286"/>
      <c r="K20" s="286"/>
      <c r="L20" s="286"/>
      <c r="M20" s="286"/>
      <c r="N20" s="286"/>
      <c r="O20" s="286"/>
      <c r="P20" s="286"/>
      <c r="Q20" s="286"/>
      <c r="R20" s="286"/>
      <c r="S20" s="286"/>
      <c r="T20" s="286"/>
      <c r="U20" s="286"/>
      <c r="V20" s="286"/>
      <c r="W20" s="286"/>
      <c r="X20" s="286"/>
      <c r="Y20" s="286"/>
      <c r="Z20" s="286"/>
      <c r="AA20" s="286"/>
      <c r="AB20" s="286"/>
      <c r="AC20" s="286"/>
      <c r="AD20" s="286"/>
      <c r="AE20" s="286"/>
      <c r="AF20" s="286"/>
      <c r="AG20" s="286"/>
      <c r="AH20" s="286"/>
      <c r="AI20" s="286"/>
      <c r="AJ20" s="286"/>
      <c r="AK20" s="287"/>
      <c r="AL20" s="7"/>
      <c r="AM20" s="294" t="str">
        <f>temp!J17</f>
        <v>13 Understanding details of business transactions and methods</v>
      </c>
      <c r="AN20" s="295"/>
      <c r="AO20" s="295"/>
      <c r="AP20" s="295"/>
      <c r="AQ20" s="295"/>
      <c r="AR20" s="295"/>
      <c r="AS20" s="295"/>
      <c r="AT20" s="295"/>
      <c r="AU20" s="295"/>
      <c r="AV20" s="295"/>
      <c r="AW20" s="295"/>
      <c r="AX20" s="295"/>
      <c r="AY20" s="295"/>
      <c r="AZ20" s="461" t="str">
        <f>IF(AND(temp!Z17=1),IF(AJ60="-","-","Measures completed"),"Not achieved")</f>
        <v>Not achieved</v>
      </c>
      <c r="BA20" s="462"/>
      <c r="BB20" s="462"/>
      <c r="BC20" s="463"/>
      <c r="BD20" s="471" t="str">
        <f>IF(AND(temp!AA17=1),IF(AV60="-","-","Measures completed"),"Not achieved")</f>
        <v>-</v>
      </c>
      <c r="BE20" s="471"/>
      <c r="BF20" s="471"/>
      <c r="BG20" s="471"/>
      <c r="BH20" s="465" t="str">
        <f>IF(AND(temp!AB17),IF(BH60="-","-","Measures completed"),"Not achieved")</f>
        <v>Not achieved</v>
      </c>
      <c r="BI20" s="462"/>
      <c r="BJ20" s="462"/>
      <c r="BK20" s="466"/>
    </row>
    <row r="21" spans="2:63" ht="15.95" customHeight="1" x14ac:dyDescent="0.15">
      <c r="B21" s="325"/>
      <c r="C21" s="286"/>
      <c r="D21" s="286"/>
      <c r="E21" s="286"/>
      <c r="F21" s="286"/>
      <c r="G21" s="286"/>
      <c r="H21" s="286"/>
      <c r="I21" s="286"/>
      <c r="J21" s="286"/>
      <c r="K21" s="286"/>
      <c r="L21" s="286"/>
      <c r="M21" s="286"/>
      <c r="N21" s="286"/>
      <c r="O21" s="286"/>
      <c r="P21" s="286"/>
      <c r="Q21" s="286"/>
      <c r="R21" s="286"/>
      <c r="S21" s="286"/>
      <c r="T21" s="286"/>
      <c r="U21" s="286"/>
      <c r="V21" s="286"/>
      <c r="W21" s="286"/>
      <c r="X21" s="286"/>
      <c r="Y21" s="286"/>
      <c r="Z21" s="286"/>
      <c r="AA21" s="286"/>
      <c r="AB21" s="286"/>
      <c r="AC21" s="286"/>
      <c r="AD21" s="286"/>
      <c r="AE21" s="286"/>
      <c r="AF21" s="286"/>
      <c r="AG21" s="286"/>
      <c r="AH21" s="286"/>
      <c r="AI21" s="286"/>
      <c r="AJ21" s="286"/>
      <c r="AK21" s="287"/>
      <c r="AL21" s="7"/>
      <c r="AM21" s="294" t="str">
        <f>temp!J18</f>
        <v>14 Understanding the statuses of external connections</v>
      </c>
      <c r="AN21" s="295"/>
      <c r="AO21" s="295"/>
      <c r="AP21" s="295"/>
      <c r="AQ21" s="295"/>
      <c r="AR21" s="295"/>
      <c r="AS21" s="295"/>
      <c r="AT21" s="295"/>
      <c r="AU21" s="295"/>
      <c r="AV21" s="295"/>
      <c r="AW21" s="295"/>
      <c r="AX21" s="295"/>
      <c r="AY21" s="295"/>
      <c r="AZ21" s="461" t="str">
        <f>IF(AND(temp!Z18=1),IF(AJ61="-","-","Measures completed"),"Not achieved")</f>
        <v>Not achieved</v>
      </c>
      <c r="BA21" s="462"/>
      <c r="BB21" s="462"/>
      <c r="BC21" s="463"/>
      <c r="BD21" s="471" t="str">
        <f>IF(AND(temp!AA18=1),IF(AV61="-","-","Measures completed"),"Not achieved")</f>
        <v>Not achieved</v>
      </c>
      <c r="BE21" s="471"/>
      <c r="BF21" s="471"/>
      <c r="BG21" s="471"/>
      <c r="BH21" s="465" t="str">
        <f>IF(AND(temp!AB18),IF(BH61="-","-","Measures completed"),"Not achieved")</f>
        <v>-</v>
      </c>
      <c r="BI21" s="462"/>
      <c r="BJ21" s="462"/>
      <c r="BK21" s="466"/>
    </row>
    <row r="22" spans="2:63" ht="15.95" customHeight="1" x14ac:dyDescent="0.15">
      <c r="B22" s="325"/>
      <c r="C22" s="286"/>
      <c r="D22" s="286"/>
      <c r="E22" s="286"/>
      <c r="F22" s="286"/>
      <c r="G22" s="286"/>
      <c r="H22" s="286"/>
      <c r="I22" s="286"/>
      <c r="J22" s="286"/>
      <c r="K22" s="286"/>
      <c r="L22" s="286"/>
      <c r="M22" s="286"/>
      <c r="N22" s="286"/>
      <c r="O22" s="286"/>
      <c r="P22" s="286"/>
      <c r="Q22" s="286"/>
      <c r="R22" s="286"/>
      <c r="S22" s="286"/>
      <c r="T22" s="286"/>
      <c r="U22" s="286"/>
      <c r="V22" s="286"/>
      <c r="W22" s="286"/>
      <c r="X22" s="286"/>
      <c r="Y22" s="286"/>
      <c r="Z22" s="286"/>
      <c r="AA22" s="286"/>
      <c r="AB22" s="286"/>
      <c r="AC22" s="286"/>
      <c r="AD22" s="286"/>
      <c r="AE22" s="286"/>
      <c r="AF22" s="286"/>
      <c r="AG22" s="286"/>
      <c r="AH22" s="286"/>
      <c r="AI22" s="286"/>
      <c r="AJ22" s="286"/>
      <c r="AK22" s="287"/>
      <c r="AL22" s="7"/>
      <c r="AM22" s="294" t="str">
        <f>temp!J19</f>
        <v>15 In-house connection rules</v>
      </c>
      <c r="AN22" s="295"/>
      <c r="AO22" s="295"/>
      <c r="AP22" s="295"/>
      <c r="AQ22" s="295"/>
      <c r="AR22" s="295"/>
      <c r="AS22" s="295"/>
      <c r="AT22" s="295"/>
      <c r="AU22" s="295"/>
      <c r="AV22" s="295"/>
      <c r="AW22" s="295"/>
      <c r="AX22" s="295"/>
      <c r="AY22" s="295"/>
      <c r="AZ22" s="461" t="str">
        <f>IF(AND(temp!Z19=1),IF(AJ62="-","-","Measures completed"),"Not achieved")</f>
        <v>Not achieved</v>
      </c>
      <c r="BA22" s="462"/>
      <c r="BB22" s="462"/>
      <c r="BC22" s="463"/>
      <c r="BD22" s="471" t="str">
        <f>IF(AND(temp!AA19=1),IF(AV62="-","-","Measures completed"),"Not achieved")</f>
        <v>Not achieved</v>
      </c>
      <c r="BE22" s="471"/>
      <c r="BF22" s="471"/>
      <c r="BG22" s="471"/>
      <c r="BH22" s="465" t="str">
        <f>IF(AND(temp!AB19),IF(BH62="-","-","Measures completed"),"Not achieved")</f>
        <v>Not achieved</v>
      </c>
      <c r="BI22" s="462"/>
      <c r="BJ22" s="462"/>
      <c r="BK22" s="466"/>
    </row>
    <row r="23" spans="2:63" ht="15.95" customHeight="1" x14ac:dyDescent="0.15">
      <c r="B23" s="325"/>
      <c r="C23" s="286"/>
      <c r="D23" s="286"/>
      <c r="E23" s="286"/>
      <c r="F23" s="286"/>
      <c r="G23" s="286"/>
      <c r="H23" s="286"/>
      <c r="I23" s="286"/>
      <c r="J23" s="286"/>
      <c r="K23" s="286"/>
      <c r="L23" s="286"/>
      <c r="M23" s="286"/>
      <c r="N23" s="286"/>
      <c r="O23" s="286"/>
      <c r="P23" s="286"/>
      <c r="Q23" s="286"/>
      <c r="R23" s="286"/>
      <c r="S23" s="286"/>
      <c r="T23" s="286"/>
      <c r="U23" s="286"/>
      <c r="V23" s="286"/>
      <c r="W23" s="286"/>
      <c r="X23" s="286"/>
      <c r="Y23" s="286"/>
      <c r="Z23" s="286"/>
      <c r="AA23" s="286"/>
      <c r="AB23" s="286"/>
      <c r="AC23" s="286"/>
      <c r="AD23" s="286"/>
      <c r="AE23" s="286"/>
      <c r="AF23" s="286"/>
      <c r="AG23" s="286"/>
      <c r="AH23" s="286"/>
      <c r="AI23" s="286"/>
      <c r="AJ23" s="286"/>
      <c r="AK23" s="287"/>
      <c r="AL23" s="7"/>
      <c r="AM23" s="294" t="str">
        <f>temp!J20</f>
        <v>16 Physical security</v>
      </c>
      <c r="AN23" s="295"/>
      <c r="AO23" s="295"/>
      <c r="AP23" s="295"/>
      <c r="AQ23" s="295"/>
      <c r="AR23" s="295"/>
      <c r="AS23" s="295"/>
      <c r="AT23" s="295"/>
      <c r="AU23" s="295"/>
      <c r="AV23" s="295"/>
      <c r="AW23" s="295"/>
      <c r="AX23" s="295"/>
      <c r="AY23" s="295"/>
      <c r="AZ23" s="461" t="str">
        <f>IF(AND(temp!Z20=1),IF(AJ63="-","-","Measures completed"),"Not achieved")</f>
        <v>Not achieved</v>
      </c>
      <c r="BA23" s="462"/>
      <c r="BB23" s="462"/>
      <c r="BC23" s="463"/>
      <c r="BD23" s="471" t="str">
        <f>IF(AND(temp!AA20=1),IF(AV63="-","-","Measures completed"),"Not achieved")</f>
        <v>Not achieved</v>
      </c>
      <c r="BE23" s="471"/>
      <c r="BF23" s="471"/>
      <c r="BG23" s="471"/>
      <c r="BH23" s="465" t="str">
        <f>IF(AND(temp!AB20),IF(BH63="-","-","Measures completed"),"Not achieved")</f>
        <v>Not achieved</v>
      </c>
      <c r="BI23" s="462"/>
      <c r="BJ23" s="462"/>
      <c r="BK23" s="466"/>
    </row>
    <row r="24" spans="2:63" ht="15.95" customHeight="1" x14ac:dyDescent="0.15">
      <c r="B24" s="325"/>
      <c r="C24" s="286"/>
      <c r="D24" s="286"/>
      <c r="E24" s="286"/>
      <c r="F24" s="286"/>
      <c r="G24" s="286"/>
      <c r="H24" s="286"/>
      <c r="I24" s="286"/>
      <c r="J24" s="286"/>
      <c r="K24" s="286"/>
      <c r="L24" s="286"/>
      <c r="M24" s="286"/>
      <c r="N24" s="286"/>
      <c r="O24" s="286"/>
      <c r="P24" s="286"/>
      <c r="Q24" s="286"/>
      <c r="R24" s="286"/>
      <c r="S24" s="286"/>
      <c r="T24" s="286"/>
      <c r="U24" s="286"/>
      <c r="V24" s="286"/>
      <c r="W24" s="286"/>
      <c r="X24" s="286"/>
      <c r="Y24" s="286"/>
      <c r="Z24" s="286"/>
      <c r="AA24" s="286"/>
      <c r="AB24" s="286"/>
      <c r="AC24" s="286"/>
      <c r="AD24" s="286"/>
      <c r="AE24" s="286"/>
      <c r="AF24" s="286"/>
      <c r="AG24" s="286"/>
      <c r="AH24" s="286"/>
      <c r="AI24" s="286"/>
      <c r="AJ24" s="286"/>
      <c r="AK24" s="287"/>
      <c r="AL24" s="7"/>
      <c r="AM24" s="294" t="str">
        <f>temp!J21</f>
        <v>17 Communication control</v>
      </c>
      <c r="AN24" s="295"/>
      <c r="AO24" s="295"/>
      <c r="AP24" s="295"/>
      <c r="AQ24" s="295"/>
      <c r="AR24" s="295"/>
      <c r="AS24" s="295"/>
      <c r="AT24" s="295"/>
      <c r="AU24" s="295"/>
      <c r="AV24" s="295"/>
      <c r="AW24" s="295"/>
      <c r="AX24" s="295"/>
      <c r="AY24" s="295"/>
      <c r="AZ24" s="461" t="str">
        <f>IF(AND(temp!Z21=1),IF(AJ64="-","-","Measures completed"),"Not achieved")</f>
        <v>-</v>
      </c>
      <c r="BA24" s="462"/>
      <c r="BB24" s="462"/>
      <c r="BC24" s="463"/>
      <c r="BD24" s="471" t="str">
        <f>IF(AND(temp!AA21=1),IF(AV64="-","-","Measures completed"),"Not achieved")</f>
        <v>Not achieved</v>
      </c>
      <c r="BE24" s="471"/>
      <c r="BF24" s="471"/>
      <c r="BG24" s="471"/>
      <c r="BH24" s="465" t="str">
        <f>IF(AND(temp!AB21),IF(BH64="-","-","Measures completed"),"Not achieved")</f>
        <v>-</v>
      </c>
      <c r="BI24" s="462"/>
      <c r="BJ24" s="462"/>
      <c r="BK24" s="466"/>
    </row>
    <row r="25" spans="2:63" ht="15.95" customHeight="1" x14ac:dyDescent="0.15">
      <c r="B25" s="326"/>
      <c r="C25" s="327"/>
      <c r="D25" s="327"/>
      <c r="E25" s="327"/>
      <c r="F25" s="327"/>
      <c r="G25" s="327"/>
      <c r="H25" s="327"/>
      <c r="I25" s="327"/>
      <c r="J25" s="327"/>
      <c r="K25" s="327"/>
      <c r="L25" s="327"/>
      <c r="M25" s="327"/>
      <c r="N25" s="327"/>
      <c r="O25" s="327"/>
      <c r="P25" s="327"/>
      <c r="Q25" s="327"/>
      <c r="R25" s="327"/>
      <c r="S25" s="327"/>
      <c r="T25" s="327"/>
      <c r="U25" s="327"/>
      <c r="V25" s="327"/>
      <c r="W25" s="327"/>
      <c r="X25" s="327"/>
      <c r="Y25" s="327"/>
      <c r="Z25" s="327"/>
      <c r="AA25" s="327"/>
      <c r="AB25" s="327"/>
      <c r="AC25" s="327"/>
      <c r="AD25" s="327"/>
      <c r="AE25" s="327"/>
      <c r="AF25" s="327"/>
      <c r="AG25" s="327"/>
      <c r="AH25" s="327"/>
      <c r="AI25" s="327"/>
      <c r="AJ25" s="327"/>
      <c r="AK25" s="328"/>
      <c r="AL25" s="7"/>
      <c r="AM25" s="294" t="str">
        <f>temp!J22</f>
        <v>18 Authentication/Approval</v>
      </c>
      <c r="AN25" s="295"/>
      <c r="AO25" s="295"/>
      <c r="AP25" s="295"/>
      <c r="AQ25" s="295"/>
      <c r="AR25" s="295"/>
      <c r="AS25" s="295"/>
      <c r="AT25" s="295"/>
      <c r="AU25" s="295"/>
      <c r="AV25" s="295"/>
      <c r="AW25" s="295"/>
      <c r="AX25" s="295"/>
      <c r="AY25" s="295"/>
      <c r="AZ25" s="461" t="str">
        <f>IF(AND(temp!Z22=1),IF(AJ65="-","-","Measures completed"),"Not achieved")</f>
        <v>Not achieved</v>
      </c>
      <c r="BA25" s="462"/>
      <c r="BB25" s="462"/>
      <c r="BC25" s="463"/>
      <c r="BD25" s="471" t="str">
        <f>IF(AND(temp!AA22=1),IF(AV65="-","-","Measures completed"),"Not achieved")</f>
        <v>Not achieved</v>
      </c>
      <c r="BE25" s="471"/>
      <c r="BF25" s="471"/>
      <c r="BG25" s="471"/>
      <c r="BH25" s="465" t="str">
        <f>IF(AND(temp!AB22),IF(BH65="-","-","Measures completed"),"Not achieved")</f>
        <v>Not achieved</v>
      </c>
      <c r="BI25" s="462"/>
      <c r="BJ25" s="462"/>
      <c r="BK25" s="466"/>
    </row>
    <row r="26" spans="2:63" ht="15.95" customHeight="1" x14ac:dyDescent="0.15">
      <c r="B26" s="326"/>
      <c r="C26" s="327"/>
      <c r="D26" s="327"/>
      <c r="E26" s="327"/>
      <c r="F26" s="327"/>
      <c r="G26" s="327"/>
      <c r="H26" s="327"/>
      <c r="I26" s="327"/>
      <c r="J26" s="327"/>
      <c r="K26" s="327"/>
      <c r="L26" s="327"/>
      <c r="M26" s="327"/>
      <c r="N26" s="327"/>
      <c r="O26" s="327"/>
      <c r="P26" s="327"/>
      <c r="Q26" s="327"/>
      <c r="R26" s="327"/>
      <c r="S26" s="327"/>
      <c r="T26" s="327"/>
      <c r="U26" s="327"/>
      <c r="V26" s="327"/>
      <c r="W26" s="327"/>
      <c r="X26" s="327"/>
      <c r="Y26" s="327"/>
      <c r="Z26" s="327"/>
      <c r="AA26" s="327"/>
      <c r="AB26" s="327"/>
      <c r="AC26" s="327"/>
      <c r="AD26" s="327"/>
      <c r="AE26" s="327"/>
      <c r="AF26" s="327"/>
      <c r="AG26" s="327"/>
      <c r="AH26" s="327"/>
      <c r="AI26" s="327"/>
      <c r="AJ26" s="327"/>
      <c r="AK26" s="328"/>
      <c r="AL26" s="7"/>
      <c r="AM26" s="294" t="str">
        <f>temp!J23</f>
        <v>19 Applying patches and updates</v>
      </c>
      <c r="AN26" s="295"/>
      <c r="AO26" s="295"/>
      <c r="AP26" s="295"/>
      <c r="AQ26" s="295"/>
      <c r="AR26" s="295"/>
      <c r="AS26" s="295"/>
      <c r="AT26" s="295"/>
      <c r="AU26" s="295"/>
      <c r="AV26" s="295"/>
      <c r="AW26" s="295"/>
      <c r="AX26" s="295"/>
      <c r="AY26" s="295"/>
      <c r="AZ26" s="461" t="str">
        <f>IF(AND(temp!Z23=1),IF(AJ66="-","-","Measures completed"),"Not achieved")</f>
        <v>Not achieved</v>
      </c>
      <c r="BA26" s="462"/>
      <c r="BB26" s="462"/>
      <c r="BC26" s="463"/>
      <c r="BD26" s="471" t="str">
        <f>IF(AND(temp!AA23=1),IF(AV66="-","-","Measures completed"),"Not achieved")</f>
        <v>Not achieved</v>
      </c>
      <c r="BE26" s="471"/>
      <c r="BF26" s="471"/>
      <c r="BG26" s="471"/>
      <c r="BH26" s="465" t="str">
        <f>IF(AND(temp!AB23),IF(BH66="-","-","Measures completed"),"Not achieved")</f>
        <v>Not achieved</v>
      </c>
      <c r="BI26" s="462"/>
      <c r="BJ26" s="462"/>
      <c r="BK26" s="466"/>
    </row>
    <row r="27" spans="2:63" ht="15.95" customHeight="1" x14ac:dyDescent="0.15">
      <c r="B27" s="326"/>
      <c r="C27" s="327"/>
      <c r="D27" s="327"/>
      <c r="E27" s="327"/>
      <c r="F27" s="327"/>
      <c r="G27" s="327"/>
      <c r="H27" s="327"/>
      <c r="I27" s="327"/>
      <c r="J27" s="327"/>
      <c r="K27" s="327"/>
      <c r="L27" s="327"/>
      <c r="M27" s="327"/>
      <c r="N27" s="327"/>
      <c r="O27" s="327"/>
      <c r="P27" s="327"/>
      <c r="Q27" s="327"/>
      <c r="R27" s="327"/>
      <c r="S27" s="327"/>
      <c r="T27" s="327"/>
      <c r="U27" s="327"/>
      <c r="V27" s="327"/>
      <c r="W27" s="327"/>
      <c r="X27" s="327"/>
      <c r="Y27" s="327"/>
      <c r="Z27" s="327"/>
      <c r="AA27" s="327"/>
      <c r="AB27" s="327"/>
      <c r="AC27" s="327"/>
      <c r="AD27" s="327"/>
      <c r="AE27" s="327"/>
      <c r="AF27" s="327"/>
      <c r="AG27" s="327"/>
      <c r="AH27" s="327"/>
      <c r="AI27" s="327"/>
      <c r="AJ27" s="327"/>
      <c r="AK27" s="328"/>
      <c r="AL27" s="7"/>
      <c r="AM27" s="294" t="str">
        <f>temp!J24</f>
        <v>20 Data protection</v>
      </c>
      <c r="AN27" s="295"/>
      <c r="AO27" s="295"/>
      <c r="AP27" s="295"/>
      <c r="AQ27" s="295"/>
      <c r="AR27" s="295"/>
      <c r="AS27" s="295"/>
      <c r="AT27" s="295"/>
      <c r="AU27" s="295"/>
      <c r="AV27" s="295"/>
      <c r="AW27" s="295"/>
      <c r="AX27" s="295"/>
      <c r="AY27" s="295"/>
      <c r="AZ27" s="461" t="str">
        <f>IF(AND(temp!Z24=1),IF(AJ67="-","-","Measures completed"),"Not achieved")</f>
        <v>-</v>
      </c>
      <c r="BA27" s="462"/>
      <c r="BB27" s="462"/>
      <c r="BC27" s="463"/>
      <c r="BD27" s="471" t="str">
        <f>IF(AND(temp!AA24=1),IF(AV67="-","-","Measures completed"),"Not achieved")</f>
        <v>Not achieved</v>
      </c>
      <c r="BE27" s="471"/>
      <c r="BF27" s="471"/>
      <c r="BG27" s="471"/>
      <c r="BH27" s="465" t="str">
        <f>IF(AND(temp!AB24),IF(BH67="-","-","Measures completed"),"Not achieved")</f>
        <v>Not achieved</v>
      </c>
      <c r="BI27" s="462"/>
      <c r="BJ27" s="462"/>
      <c r="BK27" s="466"/>
    </row>
    <row r="28" spans="2:63" ht="15.95" customHeight="1" x14ac:dyDescent="0.15">
      <c r="B28" s="326"/>
      <c r="C28" s="327"/>
      <c r="D28" s="327"/>
      <c r="E28" s="327"/>
      <c r="F28" s="327"/>
      <c r="G28" s="327"/>
      <c r="H28" s="327"/>
      <c r="I28" s="327"/>
      <c r="J28" s="327"/>
      <c r="K28" s="327"/>
      <c r="L28" s="327"/>
      <c r="M28" s="327"/>
      <c r="N28" s="327"/>
      <c r="O28" s="327"/>
      <c r="P28" s="327"/>
      <c r="Q28" s="327"/>
      <c r="R28" s="327"/>
      <c r="S28" s="327"/>
      <c r="T28" s="327"/>
      <c r="U28" s="327"/>
      <c r="V28" s="327"/>
      <c r="W28" s="327"/>
      <c r="X28" s="327"/>
      <c r="Y28" s="327"/>
      <c r="Z28" s="327"/>
      <c r="AA28" s="327"/>
      <c r="AB28" s="327"/>
      <c r="AC28" s="327"/>
      <c r="AD28" s="327"/>
      <c r="AE28" s="327"/>
      <c r="AF28" s="327"/>
      <c r="AG28" s="327"/>
      <c r="AH28" s="327"/>
      <c r="AI28" s="327"/>
      <c r="AJ28" s="327"/>
      <c r="AK28" s="328"/>
      <c r="AL28" s="7"/>
      <c r="AM28" s="294" t="str">
        <f>temp!J25</f>
        <v>21 Office tool-related</v>
      </c>
      <c r="AN28" s="295"/>
      <c r="AO28" s="295"/>
      <c r="AP28" s="295"/>
      <c r="AQ28" s="295"/>
      <c r="AR28" s="295"/>
      <c r="AS28" s="295"/>
      <c r="AT28" s="295"/>
      <c r="AU28" s="295"/>
      <c r="AV28" s="295"/>
      <c r="AW28" s="295"/>
      <c r="AX28" s="295"/>
      <c r="AY28" s="295"/>
      <c r="AZ28" s="461" t="str">
        <f>IF(AND(temp!Z25=1),IF(AJ68="-","-","Measures completed"),"Not achieved")</f>
        <v>-</v>
      </c>
      <c r="BA28" s="462"/>
      <c r="BB28" s="462"/>
      <c r="BC28" s="463"/>
      <c r="BD28" s="471" t="str">
        <f>IF(AND(temp!AA25=1),IF(AV68="-","-","Measures completed"),"Not achieved")</f>
        <v>Not achieved</v>
      </c>
      <c r="BE28" s="471"/>
      <c r="BF28" s="471"/>
      <c r="BG28" s="471"/>
      <c r="BH28" s="465" t="str">
        <f>IF(AND(temp!AB25),IF(BH68="-","-","Measures completed"),"Not achieved")</f>
        <v>-</v>
      </c>
      <c r="BI28" s="462"/>
      <c r="BJ28" s="462"/>
      <c r="BK28" s="466"/>
    </row>
    <row r="29" spans="2:63" ht="15.95" customHeight="1" x14ac:dyDescent="0.15">
      <c r="B29" s="326"/>
      <c r="C29" s="327"/>
      <c r="D29" s="327"/>
      <c r="E29" s="327"/>
      <c r="F29" s="327"/>
      <c r="G29" s="327"/>
      <c r="H29" s="327"/>
      <c r="I29" s="327"/>
      <c r="J29" s="327"/>
      <c r="K29" s="327"/>
      <c r="L29" s="327"/>
      <c r="M29" s="327"/>
      <c r="N29" s="327"/>
      <c r="O29" s="327"/>
      <c r="P29" s="327"/>
      <c r="Q29" s="327"/>
      <c r="R29" s="327"/>
      <c r="S29" s="327"/>
      <c r="T29" s="327"/>
      <c r="U29" s="327"/>
      <c r="V29" s="327"/>
      <c r="W29" s="327"/>
      <c r="X29" s="327"/>
      <c r="Y29" s="327"/>
      <c r="Z29" s="327"/>
      <c r="AA29" s="327"/>
      <c r="AB29" s="327"/>
      <c r="AC29" s="327"/>
      <c r="AD29" s="327"/>
      <c r="AE29" s="327"/>
      <c r="AF29" s="327"/>
      <c r="AG29" s="327"/>
      <c r="AH29" s="327"/>
      <c r="AI29" s="327"/>
      <c r="AJ29" s="327"/>
      <c r="AK29" s="328"/>
      <c r="AL29" s="7"/>
      <c r="AM29" s="294" t="str">
        <f>temp!J26</f>
        <v>22 Malware countermeasures</v>
      </c>
      <c r="AN29" s="295"/>
      <c r="AO29" s="295"/>
      <c r="AP29" s="295"/>
      <c r="AQ29" s="295"/>
      <c r="AR29" s="295"/>
      <c r="AS29" s="295"/>
      <c r="AT29" s="295"/>
      <c r="AU29" s="295"/>
      <c r="AV29" s="295"/>
      <c r="AW29" s="295"/>
      <c r="AX29" s="295"/>
      <c r="AY29" s="295"/>
      <c r="AZ29" s="461" t="str">
        <f>IF(AND(temp!Z26=1),IF(AJ69="-","-","Measures completed"),"Not achieved")</f>
        <v>Not achieved</v>
      </c>
      <c r="BA29" s="462"/>
      <c r="BB29" s="462"/>
      <c r="BC29" s="463"/>
      <c r="BD29" s="471" t="str">
        <f>IF(AND(temp!AA26=1),IF(AV69="-","-","Measures completed"),"Not achieved")</f>
        <v>Not achieved</v>
      </c>
      <c r="BE29" s="471"/>
      <c r="BF29" s="471"/>
      <c r="BG29" s="471"/>
      <c r="BH29" s="465" t="str">
        <f>IF(AND(temp!AB26),IF(BH69="-","-","Measures completed"),"Not achieved")</f>
        <v>Not achieved</v>
      </c>
      <c r="BI29" s="462"/>
      <c r="BJ29" s="462"/>
      <c r="BK29" s="466"/>
    </row>
    <row r="30" spans="2:63" ht="15.95" customHeight="1" x14ac:dyDescent="0.15">
      <c r="B30" s="326"/>
      <c r="C30" s="327"/>
      <c r="D30" s="327"/>
      <c r="E30" s="327"/>
      <c r="F30" s="327"/>
      <c r="G30" s="327"/>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8"/>
      <c r="AL30" s="7"/>
      <c r="AM30" s="294" t="str">
        <f>temp!J27</f>
        <v>23 Detecting unauthorized access</v>
      </c>
      <c r="AN30" s="295"/>
      <c r="AO30" s="295"/>
      <c r="AP30" s="295"/>
      <c r="AQ30" s="295"/>
      <c r="AR30" s="295"/>
      <c r="AS30" s="295"/>
      <c r="AT30" s="295"/>
      <c r="AU30" s="295"/>
      <c r="AV30" s="295"/>
      <c r="AW30" s="295"/>
      <c r="AX30" s="295"/>
      <c r="AY30" s="295"/>
      <c r="AZ30" s="461" t="str">
        <f>IF(AND(temp!Z27=1),IF(AJ70="-","-","Measures completed"),"Not achieved")</f>
        <v>-</v>
      </c>
      <c r="BA30" s="462"/>
      <c r="BB30" s="462"/>
      <c r="BC30" s="463"/>
      <c r="BD30" s="471" t="str">
        <f>IF(AND(temp!AA27=1),IF(AV70="-","-","Measures completed"),"Not achieved")</f>
        <v>Not achieved</v>
      </c>
      <c r="BE30" s="471"/>
      <c r="BF30" s="471"/>
      <c r="BG30" s="471"/>
      <c r="BH30" s="465" t="str">
        <f>IF(AND(temp!AB27),IF(BH70="-","-","Measures completed"),"Not achieved")</f>
        <v>Not achieved</v>
      </c>
      <c r="BI30" s="462"/>
      <c r="BJ30" s="462"/>
      <c r="BK30" s="466"/>
    </row>
    <row r="31" spans="2:63" ht="15.95" customHeight="1" thickBot="1" x14ac:dyDescent="0.2">
      <c r="B31" s="329"/>
      <c r="C31" s="330"/>
      <c r="D31" s="330"/>
      <c r="E31" s="330"/>
      <c r="F31" s="330"/>
      <c r="G31" s="330"/>
      <c r="H31" s="330"/>
      <c r="I31" s="330"/>
      <c r="J31" s="330"/>
      <c r="K31" s="330"/>
      <c r="L31" s="330"/>
      <c r="M31" s="330"/>
      <c r="N31" s="330"/>
      <c r="O31" s="330"/>
      <c r="P31" s="330"/>
      <c r="Q31" s="330"/>
      <c r="R31" s="330"/>
      <c r="S31" s="330"/>
      <c r="T31" s="330"/>
      <c r="U31" s="330"/>
      <c r="V31" s="330"/>
      <c r="W31" s="330"/>
      <c r="X31" s="330"/>
      <c r="Y31" s="330"/>
      <c r="Z31" s="330"/>
      <c r="AA31" s="330"/>
      <c r="AB31" s="330"/>
      <c r="AC31" s="330"/>
      <c r="AD31" s="330"/>
      <c r="AE31" s="330"/>
      <c r="AF31" s="330"/>
      <c r="AG31" s="330"/>
      <c r="AH31" s="330"/>
      <c r="AI31" s="330"/>
      <c r="AJ31" s="330"/>
      <c r="AK31" s="331"/>
      <c r="AL31" s="7"/>
      <c r="AM31" s="316" t="str">
        <f>temp!J28</f>
        <v>24 Backup/Restore</v>
      </c>
      <c r="AN31" s="317"/>
      <c r="AO31" s="317"/>
      <c r="AP31" s="317"/>
      <c r="AQ31" s="317"/>
      <c r="AR31" s="317"/>
      <c r="AS31" s="317"/>
      <c r="AT31" s="317"/>
      <c r="AU31" s="317"/>
      <c r="AV31" s="317"/>
      <c r="AW31" s="317"/>
      <c r="AX31" s="317"/>
      <c r="AY31" s="317"/>
      <c r="AZ31" s="467" t="str">
        <f>IF(AND(temp!Z28=1),IF(AJ71="-","-","Measures completed"),"Not achieved")</f>
        <v>Not achieved</v>
      </c>
      <c r="BA31" s="468"/>
      <c r="BB31" s="468"/>
      <c r="BC31" s="469"/>
      <c r="BD31" s="472" t="str">
        <f>IF(AND(temp!AA28=1),IF(AV71="-","-","Measures completed"),"Not achieved")</f>
        <v>Not achieved</v>
      </c>
      <c r="BE31" s="472"/>
      <c r="BF31" s="472"/>
      <c r="BG31" s="472"/>
      <c r="BH31" s="473" t="str">
        <f>IF(AND(temp!AB28),IF(BH71="-","-","対策完了"),"未達成有")</f>
        <v>-</v>
      </c>
      <c r="BI31" s="468"/>
      <c r="BJ31" s="468"/>
      <c r="BK31" s="474"/>
    </row>
    <row r="32" spans="2:63" ht="6.75" customHeight="1" thickBot="1" x14ac:dyDescent="0.2"/>
    <row r="33" spans="2:63" ht="11.25" customHeight="1" x14ac:dyDescent="0.15">
      <c r="B33" s="309" t="s">
        <v>666</v>
      </c>
      <c r="C33" s="310"/>
      <c r="D33" s="310"/>
      <c r="E33" s="310"/>
      <c r="F33" s="310"/>
      <c r="G33" s="310"/>
      <c r="H33" s="310"/>
      <c r="I33" s="310"/>
      <c r="J33" s="310"/>
      <c r="K33" s="310"/>
      <c r="L33" s="310"/>
      <c r="M33" s="310"/>
      <c r="N33" s="310"/>
      <c r="O33" s="310"/>
      <c r="P33" s="310"/>
      <c r="Q33" s="310"/>
      <c r="R33" s="310"/>
      <c r="S33" s="310"/>
      <c r="T33" s="310"/>
      <c r="U33" s="310"/>
      <c r="V33" s="310"/>
      <c r="W33" s="310"/>
      <c r="X33" s="310"/>
      <c r="Y33" s="310"/>
      <c r="Z33" s="310"/>
      <c r="AA33" s="310"/>
      <c r="AB33" s="310"/>
      <c r="AC33" s="310"/>
      <c r="AD33" s="310"/>
      <c r="AE33" s="310"/>
      <c r="AF33" s="310"/>
      <c r="AG33" s="310"/>
      <c r="AH33" s="310"/>
      <c r="AI33" s="310"/>
      <c r="AJ33" s="310"/>
      <c r="AK33" s="310"/>
      <c r="AL33" s="310"/>
      <c r="AM33" s="310"/>
      <c r="AN33" s="310"/>
      <c r="AO33" s="310"/>
      <c r="AP33" s="310"/>
      <c r="AQ33" s="310"/>
      <c r="AR33" s="310"/>
      <c r="AS33" s="310"/>
      <c r="AT33" s="310"/>
      <c r="AU33" s="310"/>
      <c r="AV33" s="310"/>
      <c r="AW33" s="310"/>
      <c r="AX33" s="310"/>
      <c r="AY33" s="310"/>
      <c r="AZ33" s="310"/>
      <c r="BA33" s="310"/>
      <c r="BB33" s="310"/>
      <c r="BC33" s="310"/>
      <c r="BD33" s="310"/>
      <c r="BE33" s="310"/>
      <c r="BF33" s="310"/>
      <c r="BG33" s="310"/>
      <c r="BH33" s="310"/>
      <c r="BI33" s="310"/>
      <c r="BJ33" s="310"/>
      <c r="BK33" s="311"/>
    </row>
    <row r="34" spans="2:63" ht="11.25" customHeight="1" x14ac:dyDescent="0.15">
      <c r="B34" s="312"/>
      <c r="C34" s="313"/>
      <c r="D34" s="313"/>
      <c r="E34" s="313"/>
      <c r="F34" s="313"/>
      <c r="G34" s="313"/>
      <c r="H34" s="313"/>
      <c r="I34" s="313"/>
      <c r="J34" s="313"/>
      <c r="K34" s="313"/>
      <c r="L34" s="313"/>
      <c r="M34" s="313"/>
      <c r="N34" s="313"/>
      <c r="O34" s="313"/>
      <c r="P34" s="313"/>
      <c r="Q34" s="313"/>
      <c r="R34" s="313"/>
      <c r="S34" s="313"/>
      <c r="T34" s="313"/>
      <c r="U34" s="313"/>
      <c r="V34" s="313"/>
      <c r="W34" s="313"/>
      <c r="X34" s="313"/>
      <c r="Y34" s="313"/>
      <c r="Z34" s="313"/>
      <c r="AA34" s="313"/>
      <c r="AB34" s="313"/>
      <c r="AC34" s="313"/>
      <c r="AD34" s="313"/>
      <c r="AE34" s="313"/>
      <c r="AF34" s="313"/>
      <c r="AG34" s="313"/>
      <c r="AH34" s="313"/>
      <c r="AI34" s="313"/>
      <c r="AJ34" s="313"/>
      <c r="AK34" s="313"/>
      <c r="AL34" s="313"/>
      <c r="AM34" s="313"/>
      <c r="AN34" s="313"/>
      <c r="AO34" s="313"/>
      <c r="AP34" s="313"/>
      <c r="AQ34" s="313"/>
      <c r="AR34" s="313"/>
      <c r="AS34" s="313"/>
      <c r="AT34" s="313"/>
      <c r="AU34" s="313"/>
      <c r="AV34" s="313"/>
      <c r="AW34" s="313"/>
      <c r="AX34" s="313"/>
      <c r="AY34" s="313"/>
      <c r="AZ34" s="313"/>
      <c r="BA34" s="313"/>
      <c r="BB34" s="313"/>
      <c r="BC34" s="313"/>
      <c r="BD34" s="313"/>
      <c r="BE34" s="313"/>
      <c r="BF34" s="313"/>
      <c r="BG34" s="313"/>
      <c r="BH34" s="313"/>
      <c r="BI34" s="313"/>
      <c r="BJ34" s="313"/>
      <c r="BK34" s="470"/>
    </row>
    <row r="35" spans="2:63" ht="14.25" x14ac:dyDescent="0.2">
      <c r="B35" s="82"/>
      <c r="C35" s="83"/>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4"/>
    </row>
    <row r="36" spans="2:63" ht="14.25" x14ac:dyDescent="0.2">
      <c r="B36" s="85"/>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6"/>
    </row>
    <row r="37" spans="2:63" ht="14.25" x14ac:dyDescent="0.2">
      <c r="B37" s="85"/>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6"/>
    </row>
    <row r="38" spans="2:63" ht="14.25" x14ac:dyDescent="0.2">
      <c r="B38" s="85"/>
      <c r="C38" s="81"/>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6"/>
    </row>
    <row r="39" spans="2:63" ht="14.25" x14ac:dyDescent="0.2">
      <c r="B39" s="85"/>
      <c r="C39" s="81"/>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6"/>
    </row>
    <row r="40" spans="2:63" ht="14.25" x14ac:dyDescent="0.2">
      <c r="B40" s="85"/>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6"/>
    </row>
    <row r="41" spans="2:63" ht="14.25" x14ac:dyDescent="0.2">
      <c r="B41" s="85"/>
      <c r="C41" s="81"/>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6"/>
    </row>
    <row r="42" spans="2:63" ht="15" thickBot="1" x14ac:dyDescent="0.25">
      <c r="B42" s="87"/>
      <c r="C42" s="88"/>
      <c r="D42" s="88"/>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9"/>
    </row>
    <row r="43" spans="2:63" ht="6.75" customHeight="1" thickBot="1" x14ac:dyDescent="0.2"/>
    <row r="44" spans="2:63" ht="11.25" customHeight="1" x14ac:dyDescent="0.15">
      <c r="B44" s="309" t="s">
        <v>667</v>
      </c>
      <c r="C44" s="310"/>
      <c r="D44" s="310"/>
      <c r="E44" s="310"/>
      <c r="F44" s="310"/>
      <c r="G44" s="310"/>
      <c r="H44" s="310"/>
      <c r="I44" s="310"/>
      <c r="J44" s="310"/>
      <c r="K44" s="310"/>
      <c r="L44" s="310"/>
      <c r="M44" s="310"/>
      <c r="N44" s="310"/>
      <c r="O44" s="310"/>
      <c r="P44" s="310"/>
      <c r="Q44" s="310"/>
      <c r="R44" s="310"/>
      <c r="S44" s="310"/>
      <c r="T44" s="310"/>
      <c r="U44" s="310"/>
      <c r="V44" s="310"/>
      <c r="W44" s="310"/>
      <c r="X44" s="310"/>
      <c r="Y44" s="310"/>
      <c r="Z44" s="310"/>
      <c r="AA44" s="310"/>
      <c r="AB44" s="310"/>
      <c r="AC44" s="310"/>
      <c r="AD44" s="310"/>
      <c r="AE44" s="310"/>
      <c r="AF44" s="310"/>
      <c r="AG44" s="310"/>
      <c r="AH44" s="310"/>
      <c r="AI44" s="310"/>
      <c r="AJ44" s="310"/>
      <c r="AK44" s="310"/>
      <c r="AL44" s="310"/>
      <c r="AM44" s="310"/>
      <c r="AN44" s="310"/>
      <c r="AO44" s="310"/>
      <c r="AP44" s="310"/>
      <c r="AQ44" s="310"/>
      <c r="AR44" s="310"/>
      <c r="AS44" s="310"/>
      <c r="AT44" s="310"/>
      <c r="AU44" s="310"/>
      <c r="AV44" s="310"/>
      <c r="AW44" s="310"/>
      <c r="AX44" s="310"/>
      <c r="AY44" s="310"/>
      <c r="AZ44" s="310"/>
      <c r="BA44" s="310"/>
      <c r="BB44" s="310"/>
      <c r="BC44" s="310"/>
      <c r="BD44" s="310"/>
      <c r="BE44" s="310"/>
      <c r="BF44" s="310"/>
      <c r="BG44" s="310"/>
      <c r="BH44" s="310"/>
      <c r="BI44" s="310"/>
      <c r="BJ44" s="310"/>
      <c r="BK44" s="311"/>
    </row>
    <row r="45" spans="2:63" ht="11.25" customHeight="1" thickBot="1" x14ac:dyDescent="0.2">
      <c r="B45" s="312"/>
      <c r="C45" s="313"/>
      <c r="D45" s="313"/>
      <c r="E45" s="313"/>
      <c r="F45" s="313"/>
      <c r="G45" s="313"/>
      <c r="H45" s="313"/>
      <c r="I45" s="313"/>
      <c r="J45" s="313"/>
      <c r="K45" s="313"/>
      <c r="L45" s="313"/>
      <c r="M45" s="313"/>
      <c r="N45" s="313"/>
      <c r="O45" s="313"/>
      <c r="P45" s="314"/>
      <c r="Q45" s="314"/>
      <c r="R45" s="314"/>
      <c r="S45" s="314"/>
      <c r="T45" s="314"/>
      <c r="U45" s="314"/>
      <c r="V45" s="314"/>
      <c r="W45" s="314"/>
      <c r="X45" s="314"/>
      <c r="Y45" s="314"/>
      <c r="Z45" s="314"/>
      <c r="AA45" s="314"/>
      <c r="AB45" s="314"/>
      <c r="AC45" s="314"/>
      <c r="AD45" s="314"/>
      <c r="AE45" s="314"/>
      <c r="AF45" s="314"/>
      <c r="AG45" s="314"/>
      <c r="AH45" s="314"/>
      <c r="AI45" s="314"/>
      <c r="AJ45" s="314"/>
      <c r="AK45" s="314"/>
      <c r="AL45" s="314"/>
      <c r="AM45" s="314"/>
      <c r="AN45" s="314"/>
      <c r="AO45" s="314"/>
      <c r="AP45" s="314"/>
      <c r="AQ45" s="314"/>
      <c r="AR45" s="314"/>
      <c r="AS45" s="314"/>
      <c r="AT45" s="314"/>
      <c r="AU45" s="314"/>
      <c r="AV45" s="314"/>
      <c r="AW45" s="314"/>
      <c r="AX45" s="314"/>
      <c r="AY45" s="314"/>
      <c r="AZ45" s="314"/>
      <c r="BA45" s="314"/>
      <c r="BB45" s="314"/>
      <c r="BC45" s="314"/>
      <c r="BD45" s="314"/>
      <c r="BE45" s="314"/>
      <c r="BF45" s="314"/>
      <c r="BG45" s="314"/>
      <c r="BH45" s="314"/>
      <c r="BI45" s="314"/>
      <c r="BJ45" s="314"/>
      <c r="BK45" s="315"/>
    </row>
    <row r="46" spans="2:63" ht="16.5" customHeight="1" x14ac:dyDescent="0.15">
      <c r="B46" s="350"/>
      <c r="C46" s="351"/>
      <c r="D46" s="351"/>
      <c r="E46" s="351"/>
      <c r="F46" s="351"/>
      <c r="G46" s="351"/>
      <c r="H46" s="351"/>
      <c r="I46" s="351"/>
      <c r="J46" s="351"/>
      <c r="K46" s="351"/>
      <c r="L46" s="351"/>
      <c r="M46" s="351"/>
      <c r="N46" s="351"/>
      <c r="O46" s="352"/>
      <c r="P46" s="353" t="s">
        <v>668</v>
      </c>
      <c r="Q46" s="354"/>
      <c r="R46" s="354"/>
      <c r="S46" s="354"/>
      <c r="T46" s="354"/>
      <c r="U46" s="354"/>
      <c r="V46" s="354"/>
      <c r="W46" s="354"/>
      <c r="X46" s="354"/>
      <c r="Y46" s="354"/>
      <c r="Z46" s="354"/>
      <c r="AA46" s="355"/>
      <c r="AB46" s="356" t="s">
        <v>662</v>
      </c>
      <c r="AC46" s="357"/>
      <c r="AD46" s="357"/>
      <c r="AE46" s="357"/>
      <c r="AF46" s="357"/>
      <c r="AG46" s="357"/>
      <c r="AH46" s="357"/>
      <c r="AI46" s="357"/>
      <c r="AJ46" s="357"/>
      <c r="AK46" s="357"/>
      <c r="AL46" s="357"/>
      <c r="AM46" s="357"/>
      <c r="AN46" s="440" t="s">
        <v>663</v>
      </c>
      <c r="AO46" s="357"/>
      <c r="AP46" s="357"/>
      <c r="AQ46" s="357"/>
      <c r="AR46" s="357"/>
      <c r="AS46" s="357"/>
      <c r="AT46" s="357"/>
      <c r="AU46" s="357"/>
      <c r="AV46" s="357"/>
      <c r="AW46" s="357"/>
      <c r="AX46" s="357"/>
      <c r="AY46" s="441"/>
      <c r="AZ46" s="357" t="s">
        <v>664</v>
      </c>
      <c r="BA46" s="357"/>
      <c r="BB46" s="357"/>
      <c r="BC46" s="357"/>
      <c r="BD46" s="357"/>
      <c r="BE46" s="357"/>
      <c r="BF46" s="357"/>
      <c r="BG46" s="357"/>
      <c r="BH46" s="357"/>
      <c r="BI46" s="357"/>
      <c r="BJ46" s="357"/>
      <c r="BK46" s="464"/>
    </row>
    <row r="47" spans="2:63" ht="17.25" customHeight="1" x14ac:dyDescent="0.15">
      <c r="B47" s="350"/>
      <c r="C47" s="351"/>
      <c r="D47" s="351"/>
      <c r="E47" s="351"/>
      <c r="F47" s="351"/>
      <c r="G47" s="351"/>
      <c r="H47" s="351"/>
      <c r="I47" s="351"/>
      <c r="J47" s="351"/>
      <c r="K47" s="351"/>
      <c r="L47" s="351"/>
      <c r="M47" s="351"/>
      <c r="N47" s="351"/>
      <c r="O47" s="352"/>
      <c r="P47" s="362" t="s">
        <v>669</v>
      </c>
      <c r="Q47" s="363"/>
      <c r="R47" s="363"/>
      <c r="S47" s="363"/>
      <c r="T47" s="363"/>
      <c r="U47" s="363"/>
      <c r="V47" s="363"/>
      <c r="W47" s="363"/>
      <c r="X47" s="364" t="s">
        <v>661</v>
      </c>
      <c r="Y47" s="363"/>
      <c r="Z47" s="363"/>
      <c r="AA47" s="365"/>
      <c r="AB47" s="362" t="s">
        <v>669</v>
      </c>
      <c r="AC47" s="363"/>
      <c r="AD47" s="363"/>
      <c r="AE47" s="363"/>
      <c r="AF47" s="363"/>
      <c r="AG47" s="363"/>
      <c r="AH47" s="363"/>
      <c r="AI47" s="363"/>
      <c r="AJ47" s="364" t="s">
        <v>661</v>
      </c>
      <c r="AK47" s="363"/>
      <c r="AL47" s="363"/>
      <c r="AM47" s="363"/>
      <c r="AN47" s="442" t="s">
        <v>669</v>
      </c>
      <c r="AO47" s="443"/>
      <c r="AP47" s="443"/>
      <c r="AQ47" s="443"/>
      <c r="AR47" s="443"/>
      <c r="AS47" s="443"/>
      <c r="AT47" s="443"/>
      <c r="AU47" s="443"/>
      <c r="AV47" s="364" t="s">
        <v>661</v>
      </c>
      <c r="AW47" s="363"/>
      <c r="AX47" s="363"/>
      <c r="AY47" s="437"/>
      <c r="AZ47" s="443" t="s">
        <v>669</v>
      </c>
      <c r="BA47" s="443"/>
      <c r="BB47" s="443"/>
      <c r="BC47" s="443"/>
      <c r="BD47" s="443"/>
      <c r="BE47" s="443"/>
      <c r="BF47" s="443"/>
      <c r="BG47" s="443"/>
      <c r="BH47" s="364" t="s">
        <v>661</v>
      </c>
      <c r="BI47" s="363"/>
      <c r="BJ47" s="363"/>
      <c r="BK47" s="365"/>
    </row>
    <row r="48" spans="2:63" ht="15.95" customHeight="1" x14ac:dyDescent="0.2">
      <c r="B48" s="337" t="str">
        <f>temp!J5</f>
        <v>1 Policies</v>
      </c>
      <c r="C48" s="338"/>
      <c r="D48" s="338"/>
      <c r="E48" s="338"/>
      <c r="F48" s="338"/>
      <c r="G48" s="338"/>
      <c r="H48" s="338"/>
      <c r="I48" s="338"/>
      <c r="J48" s="338"/>
      <c r="K48" s="338"/>
      <c r="L48" s="338"/>
      <c r="M48" s="338"/>
      <c r="N48" s="338"/>
      <c r="O48" s="339"/>
      <c r="P48" s="340" t="str">
        <f>IF(temp!$O5=0,"-",temp!$W5 &amp; "/" &amp; temp!$O5)</f>
        <v>0/3</v>
      </c>
      <c r="Q48" s="341"/>
      <c r="R48" s="341"/>
      <c r="S48" s="341"/>
      <c r="T48" s="341"/>
      <c r="U48" s="341"/>
      <c r="V48" s="341"/>
      <c r="W48" s="341"/>
      <c r="X48" s="342">
        <f>IFERROR(temp!$W5/temp!$O5,"-")</f>
        <v>0</v>
      </c>
      <c r="Y48" s="343"/>
      <c r="Z48" s="343"/>
      <c r="AA48" s="344"/>
      <c r="AB48" s="340" t="str">
        <f>IF(temp!K5=0,"-",temp!P5 &amp; "/" &amp; temp!K5)</f>
        <v>0/2</v>
      </c>
      <c r="AC48" s="341"/>
      <c r="AD48" s="341"/>
      <c r="AE48" s="341"/>
      <c r="AF48" s="341"/>
      <c r="AG48" s="341"/>
      <c r="AH48" s="341"/>
      <c r="AI48" s="341"/>
      <c r="AJ48" s="343">
        <f>IFERROR(temp!$P5/temp!K5,"-")</f>
        <v>0</v>
      </c>
      <c r="AK48" s="343"/>
      <c r="AL48" s="343"/>
      <c r="AM48" s="343"/>
      <c r="AN48" s="438" t="str">
        <f>IF(temp!$L5=0,"-",temp!$Q5 &amp; "/" &amp; temp!$L5)</f>
        <v>0/1</v>
      </c>
      <c r="AO48" s="341"/>
      <c r="AP48" s="341"/>
      <c r="AQ48" s="341"/>
      <c r="AR48" s="341"/>
      <c r="AS48" s="341"/>
      <c r="AT48" s="341"/>
      <c r="AU48" s="341"/>
      <c r="AV48" s="342">
        <f>IFERROR(temp!$Q5/temp!$L5,"-")</f>
        <v>0</v>
      </c>
      <c r="AW48" s="343"/>
      <c r="AX48" s="343"/>
      <c r="AY48" s="439"/>
      <c r="AZ48" s="341" t="str">
        <f>IF(temp!$M5=0,"-",temp!$R5 &amp; "/" &amp; temp!$M5)</f>
        <v>-</v>
      </c>
      <c r="BA48" s="341"/>
      <c r="BB48" s="341"/>
      <c r="BC48" s="341"/>
      <c r="BD48" s="341"/>
      <c r="BE48" s="341"/>
      <c r="BF48" s="341"/>
      <c r="BG48" s="341"/>
      <c r="BH48" s="342" t="str">
        <f>IFERROR(temp!$R5/temp!$M5,"-")</f>
        <v>-</v>
      </c>
      <c r="BI48" s="343"/>
      <c r="BJ48" s="343"/>
      <c r="BK48" s="344"/>
    </row>
    <row r="49" spans="2:63" ht="15.95" customHeight="1" x14ac:dyDescent="0.2">
      <c r="B49" s="294" t="str">
        <f>temp!J6</f>
        <v>2 Rules for handling confidential information</v>
      </c>
      <c r="C49" s="295"/>
      <c r="D49" s="295"/>
      <c r="E49" s="295"/>
      <c r="F49" s="295"/>
      <c r="G49" s="295"/>
      <c r="H49" s="295"/>
      <c r="I49" s="295"/>
      <c r="J49" s="295"/>
      <c r="K49" s="295"/>
      <c r="L49" s="295"/>
      <c r="M49" s="295"/>
      <c r="N49" s="295"/>
      <c r="O49" s="368"/>
      <c r="P49" s="369" t="str">
        <f>IF(temp!$O6=0,"-",temp!$W6 &amp; "/" &amp; temp!$O6)</f>
        <v>0/5</v>
      </c>
      <c r="Q49" s="370"/>
      <c r="R49" s="370"/>
      <c r="S49" s="370"/>
      <c r="T49" s="370"/>
      <c r="U49" s="370"/>
      <c r="V49" s="370"/>
      <c r="W49" s="370"/>
      <c r="X49" s="371">
        <f>IFERROR(temp!$W6/temp!$O6,"-")</f>
        <v>0</v>
      </c>
      <c r="Y49" s="372"/>
      <c r="Z49" s="372"/>
      <c r="AA49" s="373"/>
      <c r="AB49" s="369" t="str">
        <f>IF(temp!K6=0,"-",temp!P6 &amp; "/" &amp; temp!K6)</f>
        <v>0/2</v>
      </c>
      <c r="AC49" s="370"/>
      <c r="AD49" s="370"/>
      <c r="AE49" s="370"/>
      <c r="AF49" s="370"/>
      <c r="AG49" s="370"/>
      <c r="AH49" s="370"/>
      <c r="AI49" s="370"/>
      <c r="AJ49" s="372">
        <f>IFERROR(temp!$P6/temp!K6,"-")</f>
        <v>0</v>
      </c>
      <c r="AK49" s="372"/>
      <c r="AL49" s="372"/>
      <c r="AM49" s="372"/>
      <c r="AN49" s="444" t="str">
        <f>IF(temp!$L6=0,"-",temp!$Q6 &amp; "/" &amp; temp!$L6)</f>
        <v>0/3</v>
      </c>
      <c r="AO49" s="370"/>
      <c r="AP49" s="370"/>
      <c r="AQ49" s="370"/>
      <c r="AR49" s="370"/>
      <c r="AS49" s="370"/>
      <c r="AT49" s="370"/>
      <c r="AU49" s="381"/>
      <c r="AV49" s="371">
        <f>IFERROR(temp!$Q6/temp!$L6,"-")</f>
        <v>0</v>
      </c>
      <c r="AW49" s="372"/>
      <c r="AX49" s="372"/>
      <c r="AY49" s="445"/>
      <c r="AZ49" s="370" t="str">
        <f>IF(temp!$M6=0,"-",temp!$R6 &amp; "/" &amp; temp!$M6)</f>
        <v>-</v>
      </c>
      <c r="BA49" s="370"/>
      <c r="BB49" s="370"/>
      <c r="BC49" s="370"/>
      <c r="BD49" s="370"/>
      <c r="BE49" s="370"/>
      <c r="BF49" s="370"/>
      <c r="BG49" s="370"/>
      <c r="BH49" s="371" t="str">
        <f>IFERROR(temp!$R6/temp!$M6,"-")</f>
        <v>-</v>
      </c>
      <c r="BI49" s="372"/>
      <c r="BJ49" s="372"/>
      <c r="BK49" s="373"/>
    </row>
    <row r="50" spans="2:63" ht="15.95" customHeight="1" x14ac:dyDescent="0.2">
      <c r="B50" s="294" t="str">
        <f>temp!J7</f>
        <v>3 Compliance</v>
      </c>
      <c r="C50" s="295"/>
      <c r="D50" s="295"/>
      <c r="E50" s="295"/>
      <c r="F50" s="295"/>
      <c r="G50" s="295"/>
      <c r="H50" s="295"/>
      <c r="I50" s="295"/>
      <c r="J50" s="295"/>
      <c r="K50" s="295"/>
      <c r="L50" s="295"/>
      <c r="M50" s="295"/>
      <c r="N50" s="295"/>
      <c r="O50" s="368"/>
      <c r="P50" s="369" t="str">
        <f>IF(temp!$O7=0,"-",temp!$W7 &amp; "/" &amp; temp!$O7)</f>
        <v>0/4</v>
      </c>
      <c r="Q50" s="370"/>
      <c r="R50" s="370"/>
      <c r="S50" s="370"/>
      <c r="T50" s="370"/>
      <c r="U50" s="370"/>
      <c r="V50" s="370"/>
      <c r="W50" s="370"/>
      <c r="X50" s="371">
        <f>IFERROR(temp!$W7/temp!$O7,"-")</f>
        <v>0</v>
      </c>
      <c r="Y50" s="372"/>
      <c r="Z50" s="372"/>
      <c r="AA50" s="373"/>
      <c r="AB50" s="369" t="str">
        <f>IF(temp!K7=0,"-",temp!P7 &amp; "/" &amp; temp!K7)</f>
        <v>0/2</v>
      </c>
      <c r="AC50" s="370"/>
      <c r="AD50" s="370"/>
      <c r="AE50" s="370"/>
      <c r="AF50" s="370"/>
      <c r="AG50" s="370"/>
      <c r="AH50" s="370"/>
      <c r="AI50" s="370"/>
      <c r="AJ50" s="372">
        <f>IFERROR(temp!$P7/temp!K7,"-")</f>
        <v>0</v>
      </c>
      <c r="AK50" s="372"/>
      <c r="AL50" s="372"/>
      <c r="AM50" s="372"/>
      <c r="AN50" s="444" t="str">
        <f>IF(temp!$L7=0,"-",temp!$Q7 &amp; "/" &amp; temp!$L7)</f>
        <v>0/2</v>
      </c>
      <c r="AO50" s="370"/>
      <c r="AP50" s="370"/>
      <c r="AQ50" s="370"/>
      <c r="AR50" s="370"/>
      <c r="AS50" s="370"/>
      <c r="AT50" s="370"/>
      <c r="AU50" s="381"/>
      <c r="AV50" s="371">
        <f>IFERROR(temp!$Q7/temp!$L7,"-")</f>
        <v>0</v>
      </c>
      <c r="AW50" s="372"/>
      <c r="AX50" s="372"/>
      <c r="AY50" s="445"/>
      <c r="AZ50" s="370" t="str">
        <f>IF(temp!$M7=0,"-",temp!$R7 &amp; "/" &amp; temp!$M7)</f>
        <v>-</v>
      </c>
      <c r="BA50" s="370"/>
      <c r="BB50" s="370"/>
      <c r="BC50" s="370"/>
      <c r="BD50" s="370"/>
      <c r="BE50" s="370"/>
      <c r="BF50" s="370"/>
      <c r="BG50" s="370"/>
      <c r="BH50" s="371" t="str">
        <f>IFERROR(temp!$R7/temp!$M7,"-")</f>
        <v>-</v>
      </c>
      <c r="BI50" s="372"/>
      <c r="BJ50" s="372"/>
      <c r="BK50" s="373"/>
    </row>
    <row r="51" spans="2:63" ht="15.95" customHeight="1" x14ac:dyDescent="0.2">
      <c r="B51" s="294" t="str">
        <f>temp!J8</f>
        <v>4 System (Normal)</v>
      </c>
      <c r="C51" s="295"/>
      <c r="D51" s="295"/>
      <c r="E51" s="295"/>
      <c r="F51" s="295"/>
      <c r="G51" s="295"/>
      <c r="H51" s="295"/>
      <c r="I51" s="295"/>
      <c r="J51" s="295"/>
      <c r="K51" s="295"/>
      <c r="L51" s="295"/>
      <c r="M51" s="295"/>
      <c r="N51" s="295"/>
      <c r="O51" s="368"/>
      <c r="P51" s="369" t="str">
        <f>IF(temp!$O8=0,"-",temp!$W8 &amp; "/" &amp; temp!$O8)</f>
        <v>0/5</v>
      </c>
      <c r="Q51" s="370"/>
      <c r="R51" s="370"/>
      <c r="S51" s="370"/>
      <c r="T51" s="370"/>
      <c r="U51" s="370"/>
      <c r="V51" s="370"/>
      <c r="W51" s="370"/>
      <c r="X51" s="371">
        <f>IFERROR(temp!$W8/temp!$O8,"-")</f>
        <v>0</v>
      </c>
      <c r="Y51" s="372"/>
      <c r="Z51" s="372"/>
      <c r="AA51" s="373"/>
      <c r="AB51" s="369" t="str">
        <f>IF(temp!K8=0,"-",temp!P8 &amp; "/" &amp; temp!K8)</f>
        <v>0/3</v>
      </c>
      <c r="AC51" s="370"/>
      <c r="AD51" s="370"/>
      <c r="AE51" s="370"/>
      <c r="AF51" s="370"/>
      <c r="AG51" s="370"/>
      <c r="AH51" s="370"/>
      <c r="AI51" s="370"/>
      <c r="AJ51" s="372">
        <f>IFERROR(temp!$P8/temp!K8,"-")</f>
        <v>0</v>
      </c>
      <c r="AK51" s="372"/>
      <c r="AL51" s="372"/>
      <c r="AM51" s="372"/>
      <c r="AN51" s="444" t="str">
        <f>IF(temp!$L8=0,"-",temp!$Q8 &amp; "/" &amp; temp!$L8)</f>
        <v>0/2</v>
      </c>
      <c r="AO51" s="370"/>
      <c r="AP51" s="370"/>
      <c r="AQ51" s="370"/>
      <c r="AR51" s="370"/>
      <c r="AS51" s="370"/>
      <c r="AT51" s="370"/>
      <c r="AU51" s="381"/>
      <c r="AV51" s="371">
        <f>IFERROR(temp!$Q8/temp!$L8,"-")</f>
        <v>0</v>
      </c>
      <c r="AW51" s="372"/>
      <c r="AX51" s="372"/>
      <c r="AY51" s="445"/>
      <c r="AZ51" s="370" t="str">
        <f>IF(temp!$M8=0,"-",temp!$R8 &amp; "/" &amp; temp!$M8)</f>
        <v>-</v>
      </c>
      <c r="BA51" s="370"/>
      <c r="BB51" s="370"/>
      <c r="BC51" s="370"/>
      <c r="BD51" s="370"/>
      <c r="BE51" s="370"/>
      <c r="BF51" s="370"/>
      <c r="BG51" s="370"/>
      <c r="BH51" s="371" t="str">
        <f>IFERROR(temp!$R8/temp!$M8,"-")</f>
        <v>-</v>
      </c>
      <c r="BI51" s="372"/>
      <c r="BJ51" s="372"/>
      <c r="BK51" s="373"/>
    </row>
    <row r="52" spans="2:63" ht="15.95" customHeight="1" x14ac:dyDescent="0.2">
      <c r="B52" s="294" t="str">
        <f>temp!J9</f>
        <v>5 System (adverse situations)</v>
      </c>
      <c r="C52" s="295"/>
      <c r="D52" s="295"/>
      <c r="E52" s="295"/>
      <c r="F52" s="295"/>
      <c r="G52" s="295"/>
      <c r="H52" s="295"/>
      <c r="I52" s="295"/>
      <c r="J52" s="295"/>
      <c r="K52" s="295"/>
      <c r="L52" s="295"/>
      <c r="M52" s="295"/>
      <c r="N52" s="295"/>
      <c r="O52" s="368"/>
      <c r="P52" s="369" t="str">
        <f>IF(temp!$O9=0,"-",temp!$W9 &amp; "/" &amp; temp!$O9)</f>
        <v>0/3</v>
      </c>
      <c r="Q52" s="370"/>
      <c r="R52" s="370"/>
      <c r="S52" s="370"/>
      <c r="T52" s="370"/>
      <c r="U52" s="370"/>
      <c r="V52" s="370"/>
      <c r="W52" s="370"/>
      <c r="X52" s="371">
        <f>IFERROR(temp!$W9/temp!$O9,"-")</f>
        <v>0</v>
      </c>
      <c r="Y52" s="372"/>
      <c r="Z52" s="372"/>
      <c r="AA52" s="373"/>
      <c r="AB52" s="369" t="str">
        <f>IF(temp!K9=0,"-",temp!P9 &amp; "/" &amp; temp!K9)</f>
        <v>0/3</v>
      </c>
      <c r="AC52" s="370"/>
      <c r="AD52" s="370"/>
      <c r="AE52" s="370"/>
      <c r="AF52" s="370"/>
      <c r="AG52" s="370"/>
      <c r="AH52" s="370"/>
      <c r="AI52" s="370"/>
      <c r="AJ52" s="372">
        <f>IFERROR(temp!$P9/temp!K9,"-")</f>
        <v>0</v>
      </c>
      <c r="AK52" s="372"/>
      <c r="AL52" s="372"/>
      <c r="AM52" s="372"/>
      <c r="AN52" s="444" t="str">
        <f>IF(temp!$L9=0,"-",temp!$Q9 &amp; "/" &amp; temp!$L9)</f>
        <v>-</v>
      </c>
      <c r="AO52" s="370"/>
      <c r="AP52" s="370"/>
      <c r="AQ52" s="370"/>
      <c r="AR52" s="370"/>
      <c r="AS52" s="370"/>
      <c r="AT52" s="370"/>
      <c r="AU52" s="381"/>
      <c r="AV52" s="371" t="str">
        <f>IFERROR(temp!$Q9/temp!$L9,"-")</f>
        <v>-</v>
      </c>
      <c r="AW52" s="372"/>
      <c r="AX52" s="372"/>
      <c r="AY52" s="445"/>
      <c r="AZ52" s="370" t="str">
        <f>IF(temp!$M9=0,"-",temp!$R9 &amp; "/" &amp; temp!$M9)</f>
        <v>-</v>
      </c>
      <c r="BA52" s="370"/>
      <c r="BB52" s="370"/>
      <c r="BC52" s="370"/>
      <c r="BD52" s="370"/>
      <c r="BE52" s="370"/>
      <c r="BF52" s="370"/>
      <c r="BG52" s="370"/>
      <c r="BH52" s="371" t="str">
        <f>IFERROR(temp!$R9/temp!$M9,"-")</f>
        <v>-</v>
      </c>
      <c r="BI52" s="372"/>
      <c r="BJ52" s="372"/>
      <c r="BK52" s="373"/>
    </row>
    <row r="53" spans="2:63" ht="15.95" customHeight="1" x14ac:dyDescent="0.2">
      <c r="B53" s="294" t="str">
        <f>temp!J10</f>
        <v>6 Procedures in adverse situations</v>
      </c>
      <c r="C53" s="295"/>
      <c r="D53" s="295"/>
      <c r="E53" s="295"/>
      <c r="F53" s="295"/>
      <c r="G53" s="295"/>
      <c r="H53" s="295"/>
      <c r="I53" s="295"/>
      <c r="J53" s="295"/>
      <c r="K53" s="295"/>
      <c r="L53" s="295"/>
      <c r="M53" s="295"/>
      <c r="N53" s="295"/>
      <c r="O53" s="368"/>
      <c r="P53" s="369" t="str">
        <f>IF(temp!$O10=0,"-",temp!$W10 &amp; "/" &amp; temp!$O10)</f>
        <v>0/7</v>
      </c>
      <c r="Q53" s="370"/>
      <c r="R53" s="370"/>
      <c r="S53" s="370"/>
      <c r="T53" s="370"/>
      <c r="U53" s="370"/>
      <c r="V53" s="370"/>
      <c r="W53" s="370"/>
      <c r="X53" s="371">
        <f>IFERROR(temp!$W10/temp!$O10,"-")</f>
        <v>0</v>
      </c>
      <c r="Y53" s="372"/>
      <c r="Z53" s="372"/>
      <c r="AA53" s="373"/>
      <c r="AB53" s="369" t="str">
        <f>IF(temp!K10=0,"-",temp!P10 &amp; "/" &amp; temp!K10)</f>
        <v>0/2</v>
      </c>
      <c r="AC53" s="370"/>
      <c r="AD53" s="370"/>
      <c r="AE53" s="370"/>
      <c r="AF53" s="370"/>
      <c r="AG53" s="370"/>
      <c r="AH53" s="370"/>
      <c r="AI53" s="370"/>
      <c r="AJ53" s="372">
        <f>IFERROR(temp!$P10/temp!K10,"-")</f>
        <v>0</v>
      </c>
      <c r="AK53" s="372"/>
      <c r="AL53" s="372"/>
      <c r="AM53" s="372"/>
      <c r="AN53" s="444" t="str">
        <f>IF(temp!$L10=0,"-",temp!$Q10 &amp; "/" &amp; temp!$L10)</f>
        <v>0/2</v>
      </c>
      <c r="AO53" s="370"/>
      <c r="AP53" s="370"/>
      <c r="AQ53" s="370"/>
      <c r="AR53" s="370"/>
      <c r="AS53" s="370"/>
      <c r="AT53" s="370"/>
      <c r="AU53" s="381"/>
      <c r="AV53" s="371">
        <f>IFERROR(temp!$Q10/temp!$L10,"-")</f>
        <v>0</v>
      </c>
      <c r="AW53" s="372"/>
      <c r="AX53" s="372"/>
      <c r="AY53" s="445"/>
      <c r="AZ53" s="370" t="str">
        <f>IF(temp!$M10=0,"-",temp!$R10 &amp; "/" &amp; temp!$M10)</f>
        <v>0/3</v>
      </c>
      <c r="BA53" s="370"/>
      <c r="BB53" s="370"/>
      <c r="BC53" s="370"/>
      <c r="BD53" s="370"/>
      <c r="BE53" s="370"/>
      <c r="BF53" s="370"/>
      <c r="BG53" s="370"/>
      <c r="BH53" s="371">
        <f>IFERROR(temp!$R10/temp!$M10,"-")</f>
        <v>0</v>
      </c>
      <c r="BI53" s="372"/>
      <c r="BJ53" s="372"/>
      <c r="BK53" s="373"/>
    </row>
    <row r="54" spans="2:63" ht="15.95" customHeight="1" x14ac:dyDescent="0.2">
      <c r="B54" s="294" t="str">
        <f>temp!J11</f>
        <v>7 Daily education</v>
      </c>
      <c r="C54" s="295"/>
      <c r="D54" s="295"/>
      <c r="E54" s="295"/>
      <c r="F54" s="295"/>
      <c r="G54" s="295"/>
      <c r="H54" s="295"/>
      <c r="I54" s="295"/>
      <c r="J54" s="295"/>
      <c r="K54" s="295"/>
      <c r="L54" s="295"/>
      <c r="M54" s="295"/>
      <c r="N54" s="295"/>
      <c r="O54" s="368"/>
      <c r="P54" s="369" t="str">
        <f>IF(temp!$O11=0,"-",temp!$W11 &amp; "/" &amp; temp!$O11)</f>
        <v>0/13</v>
      </c>
      <c r="Q54" s="370"/>
      <c r="R54" s="370"/>
      <c r="S54" s="370"/>
      <c r="T54" s="370"/>
      <c r="U54" s="370"/>
      <c r="V54" s="370"/>
      <c r="W54" s="370"/>
      <c r="X54" s="371">
        <f>IFERROR(temp!$W11/temp!$O11,"-")</f>
        <v>0</v>
      </c>
      <c r="Y54" s="372"/>
      <c r="Z54" s="372"/>
      <c r="AA54" s="373"/>
      <c r="AB54" s="369" t="str">
        <f>IF(temp!K11=0,"-",temp!P11 &amp; "/" &amp; temp!K11)</f>
        <v>0/5</v>
      </c>
      <c r="AC54" s="370"/>
      <c r="AD54" s="370"/>
      <c r="AE54" s="370"/>
      <c r="AF54" s="370"/>
      <c r="AG54" s="370"/>
      <c r="AH54" s="370"/>
      <c r="AI54" s="370"/>
      <c r="AJ54" s="372">
        <f>IFERROR(temp!$P11/temp!K11,"-")</f>
        <v>0</v>
      </c>
      <c r="AK54" s="372"/>
      <c r="AL54" s="372"/>
      <c r="AM54" s="372"/>
      <c r="AN54" s="444" t="str">
        <f>IF(temp!$L11=0,"-",temp!$Q11 &amp; "/" &amp; temp!$L11)</f>
        <v>0/6</v>
      </c>
      <c r="AO54" s="370"/>
      <c r="AP54" s="370"/>
      <c r="AQ54" s="370"/>
      <c r="AR54" s="370"/>
      <c r="AS54" s="370"/>
      <c r="AT54" s="370"/>
      <c r="AU54" s="381"/>
      <c r="AV54" s="371">
        <f>IFERROR(temp!$Q11/temp!$L11,"-")</f>
        <v>0</v>
      </c>
      <c r="AW54" s="372"/>
      <c r="AX54" s="372"/>
      <c r="AY54" s="445"/>
      <c r="AZ54" s="370" t="str">
        <f>IF(temp!$M11=0,"-",temp!$R11 &amp; "/" &amp; temp!$M11)</f>
        <v>0/2</v>
      </c>
      <c r="BA54" s="370"/>
      <c r="BB54" s="370"/>
      <c r="BC54" s="370"/>
      <c r="BD54" s="370"/>
      <c r="BE54" s="370"/>
      <c r="BF54" s="370"/>
      <c r="BG54" s="370"/>
      <c r="BH54" s="371">
        <f>IFERROR(temp!$R11/temp!$M11,"-")</f>
        <v>0</v>
      </c>
      <c r="BI54" s="372"/>
      <c r="BJ54" s="372"/>
      <c r="BK54" s="373"/>
    </row>
    <row r="55" spans="2:63" ht="15.95" customHeight="1" x14ac:dyDescent="0.2">
      <c r="B55" s="294" t="str">
        <f>temp!J12</f>
        <v>8 Information security requirements between companies</v>
      </c>
      <c r="C55" s="295"/>
      <c r="D55" s="295"/>
      <c r="E55" s="295"/>
      <c r="F55" s="295"/>
      <c r="G55" s="295"/>
      <c r="H55" s="295"/>
      <c r="I55" s="295"/>
      <c r="J55" s="295"/>
      <c r="K55" s="295"/>
      <c r="L55" s="295"/>
      <c r="M55" s="295"/>
      <c r="N55" s="295"/>
      <c r="O55" s="368"/>
      <c r="P55" s="369" t="str">
        <f>IF(temp!$O12=0,"-",temp!$W12 &amp; "/" &amp; temp!$O12)</f>
        <v>0/8</v>
      </c>
      <c r="Q55" s="370"/>
      <c r="R55" s="370"/>
      <c r="S55" s="370"/>
      <c r="T55" s="370"/>
      <c r="U55" s="370"/>
      <c r="V55" s="370"/>
      <c r="W55" s="370"/>
      <c r="X55" s="371">
        <f>IFERROR(temp!$W12/temp!$O12,"-")</f>
        <v>0</v>
      </c>
      <c r="Y55" s="372"/>
      <c r="Z55" s="372"/>
      <c r="AA55" s="373"/>
      <c r="AB55" s="369" t="str">
        <f>IF(temp!K12=0,"-",temp!P12 &amp; "/" &amp; temp!K12)</f>
        <v>0/2</v>
      </c>
      <c r="AC55" s="370"/>
      <c r="AD55" s="370"/>
      <c r="AE55" s="370"/>
      <c r="AF55" s="370"/>
      <c r="AG55" s="370"/>
      <c r="AH55" s="370"/>
      <c r="AI55" s="370"/>
      <c r="AJ55" s="372">
        <f>IFERROR(temp!$P12/temp!K12,"-")</f>
        <v>0</v>
      </c>
      <c r="AK55" s="372"/>
      <c r="AL55" s="372"/>
      <c r="AM55" s="372"/>
      <c r="AN55" s="444" t="str">
        <f>IF(temp!$L12=0,"-",temp!$Q12 &amp; "/" &amp; temp!$L12)</f>
        <v>-</v>
      </c>
      <c r="AO55" s="370"/>
      <c r="AP55" s="370"/>
      <c r="AQ55" s="370"/>
      <c r="AR55" s="370"/>
      <c r="AS55" s="370"/>
      <c r="AT55" s="370"/>
      <c r="AU55" s="381"/>
      <c r="AV55" s="371" t="str">
        <f>IFERROR(temp!$Q12/temp!$L12,"-")</f>
        <v>-</v>
      </c>
      <c r="AW55" s="372"/>
      <c r="AX55" s="372"/>
      <c r="AY55" s="445"/>
      <c r="AZ55" s="370" t="str">
        <f>IF(temp!$M12=0,"-",temp!$R12 &amp; "/" &amp; temp!$M12)</f>
        <v>0/6</v>
      </c>
      <c r="BA55" s="370"/>
      <c r="BB55" s="370"/>
      <c r="BC55" s="370"/>
      <c r="BD55" s="370"/>
      <c r="BE55" s="370"/>
      <c r="BF55" s="370"/>
      <c r="BG55" s="370"/>
      <c r="BH55" s="371">
        <f>IFERROR(temp!$R12/temp!$M12,"-")</f>
        <v>0</v>
      </c>
      <c r="BI55" s="372"/>
      <c r="BJ55" s="372"/>
      <c r="BK55" s="373"/>
    </row>
    <row r="56" spans="2:63" ht="15.95" customHeight="1" x14ac:dyDescent="0.2">
      <c r="B56" s="294" t="str">
        <f>temp!J13</f>
        <v>9 Access rights</v>
      </c>
      <c r="C56" s="295"/>
      <c r="D56" s="295"/>
      <c r="E56" s="295"/>
      <c r="F56" s="295"/>
      <c r="G56" s="295"/>
      <c r="H56" s="295"/>
      <c r="I56" s="295"/>
      <c r="J56" s="295"/>
      <c r="K56" s="295"/>
      <c r="L56" s="295"/>
      <c r="M56" s="295"/>
      <c r="N56" s="295"/>
      <c r="O56" s="368"/>
      <c r="P56" s="369" t="str">
        <f>IF(temp!$O13=0,"-",temp!$W13 &amp; "/" &amp; temp!$O13)</f>
        <v>0/5</v>
      </c>
      <c r="Q56" s="370"/>
      <c r="R56" s="370"/>
      <c r="S56" s="370"/>
      <c r="T56" s="370"/>
      <c r="U56" s="370"/>
      <c r="V56" s="370"/>
      <c r="W56" s="370"/>
      <c r="X56" s="371">
        <f>IFERROR(temp!$W13/temp!$O13,"-")</f>
        <v>0</v>
      </c>
      <c r="Y56" s="372"/>
      <c r="Z56" s="372"/>
      <c r="AA56" s="373"/>
      <c r="AB56" s="369" t="str">
        <f>IF(temp!K13=0,"-",temp!P13 &amp; "/" &amp; temp!K13)</f>
        <v>0/3</v>
      </c>
      <c r="AC56" s="370"/>
      <c r="AD56" s="370"/>
      <c r="AE56" s="370"/>
      <c r="AF56" s="370"/>
      <c r="AG56" s="370"/>
      <c r="AH56" s="370"/>
      <c r="AI56" s="370"/>
      <c r="AJ56" s="372">
        <f>IFERROR(temp!$P13/temp!K13,"-")</f>
        <v>0</v>
      </c>
      <c r="AK56" s="372"/>
      <c r="AL56" s="372"/>
      <c r="AM56" s="372"/>
      <c r="AN56" s="444" t="str">
        <f>IF(temp!$L13=0,"-",temp!$Q13 &amp; "/" &amp; temp!$L13)</f>
        <v>0/2</v>
      </c>
      <c r="AO56" s="370"/>
      <c r="AP56" s="370"/>
      <c r="AQ56" s="370"/>
      <c r="AR56" s="370"/>
      <c r="AS56" s="370"/>
      <c r="AT56" s="370"/>
      <c r="AU56" s="381"/>
      <c r="AV56" s="371">
        <f>IFERROR(temp!$Q13/temp!$L13,"-")</f>
        <v>0</v>
      </c>
      <c r="AW56" s="372"/>
      <c r="AX56" s="372"/>
      <c r="AY56" s="445"/>
      <c r="AZ56" s="370" t="str">
        <f>IF(temp!$M13=0,"-",temp!$R13 &amp; "/" &amp; temp!$M13)</f>
        <v>-</v>
      </c>
      <c r="BA56" s="370"/>
      <c r="BB56" s="370"/>
      <c r="BC56" s="370"/>
      <c r="BD56" s="370"/>
      <c r="BE56" s="370"/>
      <c r="BF56" s="370"/>
      <c r="BG56" s="370"/>
      <c r="BH56" s="371" t="str">
        <f>IFERROR(temp!$R13/temp!$M13,"-")</f>
        <v>-</v>
      </c>
      <c r="BI56" s="372"/>
      <c r="BJ56" s="372"/>
      <c r="BK56" s="373"/>
    </row>
    <row r="57" spans="2:63" ht="15.95" customHeight="1" x14ac:dyDescent="0.2">
      <c r="B57" s="294" t="str">
        <f>temp!J14</f>
        <v>10 Management of information assets (information)</v>
      </c>
      <c r="C57" s="295"/>
      <c r="D57" s="295"/>
      <c r="E57" s="295"/>
      <c r="F57" s="295"/>
      <c r="G57" s="295"/>
      <c r="H57" s="295"/>
      <c r="I57" s="295"/>
      <c r="J57" s="295"/>
      <c r="K57" s="295"/>
      <c r="L57" s="295"/>
      <c r="M57" s="295"/>
      <c r="N57" s="295"/>
      <c r="O57" s="368"/>
      <c r="P57" s="369" t="str">
        <f>IF(temp!$O14=0,"-",temp!$W14 &amp; "/" &amp; temp!$O14)</f>
        <v>0/5</v>
      </c>
      <c r="Q57" s="370"/>
      <c r="R57" s="370"/>
      <c r="S57" s="370"/>
      <c r="T57" s="370"/>
      <c r="U57" s="370"/>
      <c r="V57" s="370"/>
      <c r="W57" s="370"/>
      <c r="X57" s="371">
        <f>IFERROR(temp!$W14/temp!$O14,"-")</f>
        <v>0</v>
      </c>
      <c r="Y57" s="372"/>
      <c r="Z57" s="372"/>
      <c r="AA57" s="373"/>
      <c r="AB57" s="369" t="str">
        <f>IF(temp!K14=0,"-",temp!P14 &amp; "/" &amp; temp!K14)</f>
        <v>0/3</v>
      </c>
      <c r="AC57" s="370"/>
      <c r="AD57" s="370"/>
      <c r="AE57" s="370"/>
      <c r="AF57" s="370"/>
      <c r="AG57" s="370"/>
      <c r="AH57" s="370"/>
      <c r="AI57" s="370"/>
      <c r="AJ57" s="372">
        <f>IFERROR(temp!$P14/temp!K14,"-")</f>
        <v>0</v>
      </c>
      <c r="AK57" s="372"/>
      <c r="AL57" s="372"/>
      <c r="AM57" s="372"/>
      <c r="AN57" s="444" t="str">
        <f>IF(temp!$L14=0,"-",temp!$Q14 &amp; "/" &amp; temp!$L14)</f>
        <v>0/2</v>
      </c>
      <c r="AO57" s="370"/>
      <c r="AP57" s="370"/>
      <c r="AQ57" s="370"/>
      <c r="AR57" s="370"/>
      <c r="AS57" s="370"/>
      <c r="AT57" s="370"/>
      <c r="AU57" s="381"/>
      <c r="AV57" s="371">
        <f>IFERROR(temp!$Q14/temp!$L14,"-")</f>
        <v>0</v>
      </c>
      <c r="AW57" s="372"/>
      <c r="AX57" s="372"/>
      <c r="AY57" s="445"/>
      <c r="AZ57" s="370" t="str">
        <f>IF(temp!$M14=0,"-",temp!$R14 &amp; "/" &amp; temp!$M14)</f>
        <v>-</v>
      </c>
      <c r="BA57" s="370"/>
      <c r="BB57" s="370"/>
      <c r="BC57" s="370"/>
      <c r="BD57" s="370"/>
      <c r="BE57" s="370"/>
      <c r="BF57" s="370"/>
      <c r="BG57" s="370"/>
      <c r="BH57" s="371" t="str">
        <f>IFERROR(temp!$R14/temp!$M14,"-")</f>
        <v>-</v>
      </c>
      <c r="BI57" s="372"/>
      <c r="BJ57" s="372"/>
      <c r="BK57" s="373"/>
    </row>
    <row r="58" spans="2:63" ht="15.95" customHeight="1" x14ac:dyDescent="0.2">
      <c r="B58" s="294" t="str">
        <f>temp!J15</f>
        <v>11 Management of information assets (equipment/devices)</v>
      </c>
      <c r="C58" s="295"/>
      <c r="D58" s="295"/>
      <c r="E58" s="295"/>
      <c r="F58" s="295"/>
      <c r="G58" s="295"/>
      <c r="H58" s="295"/>
      <c r="I58" s="295"/>
      <c r="J58" s="295"/>
      <c r="K58" s="295"/>
      <c r="L58" s="295"/>
      <c r="M58" s="295"/>
      <c r="N58" s="295"/>
      <c r="O58" s="368"/>
      <c r="P58" s="369" t="str">
        <f>IF(temp!$O15=0,"-",temp!$W15 &amp; "/" &amp; temp!$O15)</f>
        <v>0/7</v>
      </c>
      <c r="Q58" s="370"/>
      <c r="R58" s="370"/>
      <c r="S58" s="370"/>
      <c r="T58" s="370"/>
      <c r="U58" s="370"/>
      <c r="V58" s="370"/>
      <c r="W58" s="370"/>
      <c r="X58" s="371">
        <f>IFERROR(temp!$W15/temp!$O15,"-")</f>
        <v>0</v>
      </c>
      <c r="Y58" s="372"/>
      <c r="Z58" s="372"/>
      <c r="AA58" s="373"/>
      <c r="AB58" s="369" t="str">
        <f>IF(temp!K15=0,"-",temp!P15 &amp; "/" &amp; temp!K15)</f>
        <v>0/3</v>
      </c>
      <c r="AC58" s="370"/>
      <c r="AD58" s="370"/>
      <c r="AE58" s="370"/>
      <c r="AF58" s="370"/>
      <c r="AG58" s="370"/>
      <c r="AH58" s="370"/>
      <c r="AI58" s="370"/>
      <c r="AJ58" s="372">
        <f>IFERROR(temp!$P15/temp!K15,"-")</f>
        <v>0</v>
      </c>
      <c r="AK58" s="372"/>
      <c r="AL58" s="372"/>
      <c r="AM58" s="372"/>
      <c r="AN58" s="444" t="str">
        <f>IF(temp!$L15=0,"-",temp!$Q15 &amp; "/" &amp; temp!$L15)</f>
        <v>0/3</v>
      </c>
      <c r="AO58" s="370"/>
      <c r="AP58" s="370"/>
      <c r="AQ58" s="370"/>
      <c r="AR58" s="370"/>
      <c r="AS58" s="370"/>
      <c r="AT58" s="370"/>
      <c r="AU58" s="381"/>
      <c r="AV58" s="371">
        <f>IFERROR(temp!$Q15/temp!$L15,"-")</f>
        <v>0</v>
      </c>
      <c r="AW58" s="372"/>
      <c r="AX58" s="372"/>
      <c r="AY58" s="445"/>
      <c r="AZ58" s="370" t="str">
        <f>IF(temp!$M15=0,"-",temp!$R15 &amp; "/" &amp; temp!$M15)</f>
        <v>0/1</v>
      </c>
      <c r="BA58" s="370"/>
      <c r="BB58" s="370"/>
      <c r="BC58" s="370"/>
      <c r="BD58" s="370"/>
      <c r="BE58" s="370"/>
      <c r="BF58" s="370"/>
      <c r="BG58" s="370"/>
      <c r="BH58" s="371">
        <f>IFERROR(temp!$R15/temp!$M15,"-")</f>
        <v>0</v>
      </c>
      <c r="BI58" s="372"/>
      <c r="BJ58" s="372"/>
      <c r="BK58" s="373"/>
    </row>
    <row r="59" spans="2:63" ht="15.95" customHeight="1" x14ac:dyDescent="0.2">
      <c r="B59" s="294" t="str">
        <f>temp!J16</f>
        <v>12 Risk response</v>
      </c>
      <c r="C59" s="295"/>
      <c r="D59" s="295"/>
      <c r="E59" s="295"/>
      <c r="F59" s="295"/>
      <c r="G59" s="295"/>
      <c r="H59" s="295"/>
      <c r="I59" s="295"/>
      <c r="J59" s="295"/>
      <c r="K59" s="295"/>
      <c r="L59" s="295"/>
      <c r="M59" s="295"/>
      <c r="N59" s="295"/>
      <c r="O59" s="368"/>
      <c r="P59" s="369" t="str">
        <f>IF(temp!$O16=0,"-",temp!$W16 &amp; "/" &amp; temp!$O16)</f>
        <v>0/4</v>
      </c>
      <c r="Q59" s="370"/>
      <c r="R59" s="370"/>
      <c r="S59" s="370"/>
      <c r="T59" s="370"/>
      <c r="U59" s="370"/>
      <c r="V59" s="370"/>
      <c r="W59" s="370"/>
      <c r="X59" s="371">
        <f>IFERROR(temp!$W16/temp!$O16,"-")</f>
        <v>0</v>
      </c>
      <c r="Y59" s="372"/>
      <c r="Z59" s="372"/>
      <c r="AA59" s="373"/>
      <c r="AB59" s="369" t="str">
        <f>IF(temp!K16=0,"-",temp!P16 &amp; "/" &amp; temp!K16)</f>
        <v>0/3</v>
      </c>
      <c r="AC59" s="370"/>
      <c r="AD59" s="370"/>
      <c r="AE59" s="370"/>
      <c r="AF59" s="370"/>
      <c r="AG59" s="370"/>
      <c r="AH59" s="370"/>
      <c r="AI59" s="370"/>
      <c r="AJ59" s="372">
        <f>IFERROR(temp!$P16/temp!K16,"-")</f>
        <v>0</v>
      </c>
      <c r="AK59" s="372"/>
      <c r="AL59" s="372"/>
      <c r="AM59" s="372"/>
      <c r="AN59" s="444" t="str">
        <f>IF(temp!$L16=0,"-",temp!$Q16 &amp; "/" &amp; temp!$L16)</f>
        <v>-</v>
      </c>
      <c r="AO59" s="370"/>
      <c r="AP59" s="370"/>
      <c r="AQ59" s="370"/>
      <c r="AR59" s="370"/>
      <c r="AS59" s="370"/>
      <c r="AT59" s="370"/>
      <c r="AU59" s="381"/>
      <c r="AV59" s="371" t="str">
        <f>IFERROR(temp!$Q16/temp!$L16,"-")</f>
        <v>-</v>
      </c>
      <c r="AW59" s="372"/>
      <c r="AX59" s="372"/>
      <c r="AY59" s="445"/>
      <c r="AZ59" s="370" t="str">
        <f>IF(temp!$M16=0,"-",temp!$R16 &amp; "/" &amp; temp!$M16)</f>
        <v>0/1</v>
      </c>
      <c r="BA59" s="370"/>
      <c r="BB59" s="370"/>
      <c r="BC59" s="370"/>
      <c r="BD59" s="370"/>
      <c r="BE59" s="370"/>
      <c r="BF59" s="370"/>
      <c r="BG59" s="370"/>
      <c r="BH59" s="371">
        <f>IFERROR(temp!$R16/temp!$M16,"-")</f>
        <v>0</v>
      </c>
      <c r="BI59" s="372"/>
      <c r="BJ59" s="372"/>
      <c r="BK59" s="373"/>
    </row>
    <row r="60" spans="2:63" ht="15.95" customHeight="1" x14ac:dyDescent="0.2">
      <c r="B60" s="294" t="str">
        <f>temp!J17</f>
        <v>13 Understanding details of business transactions and methods</v>
      </c>
      <c r="C60" s="295"/>
      <c r="D60" s="295"/>
      <c r="E60" s="295"/>
      <c r="F60" s="295"/>
      <c r="G60" s="295"/>
      <c r="H60" s="295"/>
      <c r="I60" s="295"/>
      <c r="J60" s="295"/>
      <c r="K60" s="295"/>
      <c r="L60" s="295"/>
      <c r="M60" s="295"/>
      <c r="N60" s="295"/>
      <c r="O60" s="368"/>
      <c r="P60" s="369" t="str">
        <f>IF(temp!$O17=0,"-",temp!$W17 &amp; "/" &amp; temp!$O17)</f>
        <v>0/4</v>
      </c>
      <c r="Q60" s="370"/>
      <c r="R60" s="370"/>
      <c r="S60" s="370"/>
      <c r="T60" s="370"/>
      <c r="U60" s="370"/>
      <c r="V60" s="370"/>
      <c r="W60" s="370"/>
      <c r="X60" s="371">
        <f>IFERROR(temp!$W17/temp!$O17,"-")</f>
        <v>0</v>
      </c>
      <c r="Y60" s="372"/>
      <c r="Z60" s="372"/>
      <c r="AA60" s="373"/>
      <c r="AB60" s="369" t="str">
        <f>IF(temp!K17=0,"-",temp!P17 &amp; "/" &amp; temp!K17)</f>
        <v>0/1</v>
      </c>
      <c r="AC60" s="370"/>
      <c r="AD60" s="370"/>
      <c r="AE60" s="370"/>
      <c r="AF60" s="370"/>
      <c r="AG60" s="370"/>
      <c r="AH60" s="370"/>
      <c r="AI60" s="370"/>
      <c r="AJ60" s="372">
        <f>IFERROR(temp!$P17/temp!K17,"-")</f>
        <v>0</v>
      </c>
      <c r="AK60" s="372"/>
      <c r="AL60" s="372"/>
      <c r="AM60" s="372"/>
      <c r="AN60" s="444" t="str">
        <f>IF(temp!$L17=0,"-",temp!$Q17 &amp; "/" &amp; temp!$L17)</f>
        <v>-</v>
      </c>
      <c r="AO60" s="370"/>
      <c r="AP60" s="370"/>
      <c r="AQ60" s="370"/>
      <c r="AR60" s="370"/>
      <c r="AS60" s="370"/>
      <c r="AT60" s="370"/>
      <c r="AU60" s="381"/>
      <c r="AV60" s="371" t="str">
        <f>IFERROR(temp!$Q17/temp!$L17,"-")</f>
        <v>-</v>
      </c>
      <c r="AW60" s="372"/>
      <c r="AX60" s="372"/>
      <c r="AY60" s="445"/>
      <c r="AZ60" s="370" t="str">
        <f>IF(temp!$M17=0,"-",temp!$R17 &amp; "/" &amp; temp!$M17)</f>
        <v>0/3</v>
      </c>
      <c r="BA60" s="370"/>
      <c r="BB60" s="370"/>
      <c r="BC60" s="370"/>
      <c r="BD60" s="370"/>
      <c r="BE60" s="370"/>
      <c r="BF60" s="370"/>
      <c r="BG60" s="370"/>
      <c r="BH60" s="371">
        <f>IFERROR(temp!$R17/temp!$M17,"-")</f>
        <v>0</v>
      </c>
      <c r="BI60" s="372"/>
      <c r="BJ60" s="372"/>
      <c r="BK60" s="373"/>
    </row>
    <row r="61" spans="2:63" ht="15.95" customHeight="1" x14ac:dyDescent="0.2">
      <c r="B61" s="294" t="str">
        <f>temp!J18</f>
        <v>14 Understanding the statuses of external connections</v>
      </c>
      <c r="C61" s="295"/>
      <c r="D61" s="295"/>
      <c r="E61" s="295"/>
      <c r="F61" s="295"/>
      <c r="G61" s="295"/>
      <c r="H61" s="295"/>
      <c r="I61" s="295"/>
      <c r="J61" s="295"/>
      <c r="K61" s="295"/>
      <c r="L61" s="295"/>
      <c r="M61" s="295"/>
      <c r="N61" s="295"/>
      <c r="O61" s="368"/>
      <c r="P61" s="369" t="str">
        <f>IF(temp!$O18=0,"-",temp!$W18 &amp; "/" &amp; temp!$O18)</f>
        <v>0/5</v>
      </c>
      <c r="Q61" s="370"/>
      <c r="R61" s="370"/>
      <c r="S61" s="370"/>
      <c r="T61" s="370"/>
      <c r="U61" s="370"/>
      <c r="V61" s="370"/>
      <c r="W61" s="370"/>
      <c r="X61" s="371">
        <f>IFERROR(temp!$W18/temp!$O18,"-")</f>
        <v>0</v>
      </c>
      <c r="Y61" s="372"/>
      <c r="Z61" s="372"/>
      <c r="AA61" s="373"/>
      <c r="AB61" s="369" t="str">
        <f>IF(temp!K18=0,"-",temp!P18 &amp; "/" &amp; temp!K18)</f>
        <v>0/3</v>
      </c>
      <c r="AC61" s="370"/>
      <c r="AD61" s="370"/>
      <c r="AE61" s="370"/>
      <c r="AF61" s="370"/>
      <c r="AG61" s="370"/>
      <c r="AH61" s="370"/>
      <c r="AI61" s="370"/>
      <c r="AJ61" s="372">
        <f>IFERROR(temp!$P18/temp!K18,"-")</f>
        <v>0</v>
      </c>
      <c r="AK61" s="372"/>
      <c r="AL61" s="372"/>
      <c r="AM61" s="372"/>
      <c r="AN61" s="444" t="str">
        <f>IF(temp!$L18=0,"-",temp!$Q18 &amp; "/" &amp; temp!$L18)</f>
        <v>0/2</v>
      </c>
      <c r="AO61" s="370"/>
      <c r="AP61" s="370"/>
      <c r="AQ61" s="370"/>
      <c r="AR61" s="370"/>
      <c r="AS61" s="370"/>
      <c r="AT61" s="370"/>
      <c r="AU61" s="381"/>
      <c r="AV61" s="371">
        <f>IFERROR(temp!$Q18/temp!$L18,"-")</f>
        <v>0</v>
      </c>
      <c r="AW61" s="372"/>
      <c r="AX61" s="372"/>
      <c r="AY61" s="445"/>
      <c r="AZ61" s="370" t="str">
        <f>IF(temp!$M18=0,"-",temp!$R18 &amp; "/" &amp; temp!$M18)</f>
        <v>-</v>
      </c>
      <c r="BA61" s="370"/>
      <c r="BB61" s="370"/>
      <c r="BC61" s="370"/>
      <c r="BD61" s="370"/>
      <c r="BE61" s="370"/>
      <c r="BF61" s="370"/>
      <c r="BG61" s="370"/>
      <c r="BH61" s="371" t="str">
        <f>IFERROR(temp!$R18/temp!$M18,"-")</f>
        <v>-</v>
      </c>
      <c r="BI61" s="372"/>
      <c r="BJ61" s="372"/>
      <c r="BK61" s="373"/>
    </row>
    <row r="62" spans="2:63" ht="15.95" customHeight="1" x14ac:dyDescent="0.2">
      <c r="B62" s="294" t="str">
        <f>temp!J19</f>
        <v>15 In-house connection rules</v>
      </c>
      <c r="C62" s="295"/>
      <c r="D62" s="295"/>
      <c r="E62" s="295"/>
      <c r="F62" s="295"/>
      <c r="G62" s="295"/>
      <c r="H62" s="295"/>
      <c r="I62" s="295"/>
      <c r="J62" s="295"/>
      <c r="K62" s="295"/>
      <c r="L62" s="295"/>
      <c r="M62" s="295"/>
      <c r="N62" s="295"/>
      <c r="O62" s="368"/>
      <c r="P62" s="369" t="str">
        <f>IF(temp!$O19=0,"-",temp!$W19 &amp; "/" &amp; temp!$O19)</f>
        <v>0/5</v>
      </c>
      <c r="Q62" s="370"/>
      <c r="R62" s="370"/>
      <c r="S62" s="370"/>
      <c r="T62" s="370"/>
      <c r="U62" s="370"/>
      <c r="V62" s="370"/>
      <c r="W62" s="370"/>
      <c r="X62" s="371">
        <f>IFERROR(temp!$W19/temp!$O19,"-")</f>
        <v>0</v>
      </c>
      <c r="Y62" s="372"/>
      <c r="Z62" s="372"/>
      <c r="AA62" s="373"/>
      <c r="AB62" s="369" t="str">
        <f>IF(temp!K19=0,"-",temp!P19 &amp; "/" &amp; temp!K19)</f>
        <v>0/1</v>
      </c>
      <c r="AC62" s="370"/>
      <c r="AD62" s="370"/>
      <c r="AE62" s="370"/>
      <c r="AF62" s="370"/>
      <c r="AG62" s="370"/>
      <c r="AH62" s="370"/>
      <c r="AI62" s="370"/>
      <c r="AJ62" s="372">
        <f>IFERROR(temp!$P19/temp!K19,"-")</f>
        <v>0</v>
      </c>
      <c r="AK62" s="372"/>
      <c r="AL62" s="372"/>
      <c r="AM62" s="372"/>
      <c r="AN62" s="444" t="str">
        <f>IF(temp!$L19=0,"-",temp!$Q19 &amp; "/" &amp; temp!$L19)</f>
        <v>0/2</v>
      </c>
      <c r="AO62" s="370"/>
      <c r="AP62" s="370"/>
      <c r="AQ62" s="370"/>
      <c r="AR62" s="370"/>
      <c r="AS62" s="370"/>
      <c r="AT62" s="370"/>
      <c r="AU62" s="381"/>
      <c r="AV62" s="371">
        <f>IFERROR(temp!$Q19/temp!$L19,"-")</f>
        <v>0</v>
      </c>
      <c r="AW62" s="372"/>
      <c r="AX62" s="372"/>
      <c r="AY62" s="445"/>
      <c r="AZ62" s="370" t="str">
        <f>IF(temp!$M19=0,"-",temp!$R19 &amp; "/" &amp; temp!$M19)</f>
        <v>0/2</v>
      </c>
      <c r="BA62" s="370"/>
      <c r="BB62" s="370"/>
      <c r="BC62" s="370"/>
      <c r="BD62" s="370"/>
      <c r="BE62" s="370"/>
      <c r="BF62" s="370"/>
      <c r="BG62" s="370"/>
      <c r="BH62" s="371">
        <f>IFERROR(temp!$R19/temp!$M19,"-")</f>
        <v>0</v>
      </c>
      <c r="BI62" s="372"/>
      <c r="BJ62" s="372"/>
      <c r="BK62" s="373"/>
    </row>
    <row r="63" spans="2:63" ht="15.95" customHeight="1" x14ac:dyDescent="0.2">
      <c r="B63" s="294" t="str">
        <f>temp!J20</f>
        <v>16 Physical security</v>
      </c>
      <c r="C63" s="295"/>
      <c r="D63" s="295"/>
      <c r="E63" s="295"/>
      <c r="F63" s="295"/>
      <c r="G63" s="295"/>
      <c r="H63" s="295"/>
      <c r="I63" s="295"/>
      <c r="J63" s="295"/>
      <c r="K63" s="295"/>
      <c r="L63" s="295"/>
      <c r="M63" s="295"/>
      <c r="N63" s="295"/>
      <c r="O63" s="368"/>
      <c r="P63" s="369" t="str">
        <f>IF(temp!$O20=0,"-",temp!$W20 &amp; "/" &amp; temp!$O20)</f>
        <v>0/19</v>
      </c>
      <c r="Q63" s="370"/>
      <c r="R63" s="370"/>
      <c r="S63" s="370"/>
      <c r="T63" s="370"/>
      <c r="U63" s="370"/>
      <c r="V63" s="370"/>
      <c r="W63" s="370"/>
      <c r="X63" s="371">
        <f>IFERROR(temp!$W20/temp!$O20,"-")</f>
        <v>0</v>
      </c>
      <c r="Y63" s="372"/>
      <c r="Z63" s="372"/>
      <c r="AA63" s="373"/>
      <c r="AB63" s="369" t="str">
        <f>IF(temp!K20=0,"-",temp!P20 &amp; "/" &amp; temp!K20)</f>
        <v>0/2</v>
      </c>
      <c r="AC63" s="370"/>
      <c r="AD63" s="370"/>
      <c r="AE63" s="370"/>
      <c r="AF63" s="370"/>
      <c r="AG63" s="370"/>
      <c r="AH63" s="370"/>
      <c r="AI63" s="370"/>
      <c r="AJ63" s="372">
        <f>IFERROR(temp!$P20/temp!K20,"-")</f>
        <v>0</v>
      </c>
      <c r="AK63" s="372"/>
      <c r="AL63" s="372"/>
      <c r="AM63" s="372"/>
      <c r="AN63" s="444" t="str">
        <f>IF(temp!$L20=0,"-",temp!$Q20 &amp; "/" &amp; temp!$L20)</f>
        <v>0/15</v>
      </c>
      <c r="AO63" s="370"/>
      <c r="AP63" s="370"/>
      <c r="AQ63" s="370"/>
      <c r="AR63" s="370"/>
      <c r="AS63" s="370"/>
      <c r="AT63" s="370"/>
      <c r="AU63" s="381"/>
      <c r="AV63" s="371">
        <f>IFERROR(temp!$Q20/temp!$L20,"-")</f>
        <v>0</v>
      </c>
      <c r="AW63" s="372"/>
      <c r="AX63" s="372"/>
      <c r="AY63" s="445"/>
      <c r="AZ63" s="370" t="str">
        <f>IF(temp!$M20=0,"-",temp!$R20 &amp; "/" &amp; temp!$M20)</f>
        <v>0/2</v>
      </c>
      <c r="BA63" s="370"/>
      <c r="BB63" s="370"/>
      <c r="BC63" s="370"/>
      <c r="BD63" s="370"/>
      <c r="BE63" s="370"/>
      <c r="BF63" s="370"/>
      <c r="BG63" s="370"/>
      <c r="BH63" s="371">
        <f>IFERROR(temp!$R20/temp!$M20,"-")</f>
        <v>0</v>
      </c>
      <c r="BI63" s="372"/>
      <c r="BJ63" s="372"/>
      <c r="BK63" s="373"/>
    </row>
    <row r="64" spans="2:63" ht="15.95" customHeight="1" x14ac:dyDescent="0.2">
      <c r="B64" s="294" t="str">
        <f>temp!J21</f>
        <v>17 Communication control</v>
      </c>
      <c r="C64" s="295"/>
      <c r="D64" s="295"/>
      <c r="E64" s="295"/>
      <c r="F64" s="295"/>
      <c r="G64" s="295"/>
      <c r="H64" s="295"/>
      <c r="I64" s="295"/>
      <c r="J64" s="295"/>
      <c r="K64" s="295"/>
      <c r="L64" s="295"/>
      <c r="M64" s="295"/>
      <c r="N64" s="295"/>
      <c r="O64" s="368"/>
      <c r="P64" s="369" t="str">
        <f>IF(temp!$O21=0,"-",temp!$W21 &amp; "/" &amp; temp!$O21)</f>
        <v>0/10</v>
      </c>
      <c r="Q64" s="370"/>
      <c r="R64" s="370"/>
      <c r="S64" s="370"/>
      <c r="T64" s="370"/>
      <c r="U64" s="370"/>
      <c r="V64" s="370"/>
      <c r="W64" s="370"/>
      <c r="X64" s="371">
        <f>IFERROR(temp!$W21/temp!$O21,"-")</f>
        <v>0</v>
      </c>
      <c r="Y64" s="372"/>
      <c r="Z64" s="372"/>
      <c r="AA64" s="373"/>
      <c r="AB64" s="369" t="str">
        <f>IF(temp!K21=0,"-",temp!P21 &amp; "/" &amp; temp!K21)</f>
        <v>-</v>
      </c>
      <c r="AC64" s="370"/>
      <c r="AD64" s="370"/>
      <c r="AE64" s="370"/>
      <c r="AF64" s="370"/>
      <c r="AG64" s="370"/>
      <c r="AH64" s="370"/>
      <c r="AI64" s="370"/>
      <c r="AJ64" s="372" t="str">
        <f>IFERROR(temp!$P21/temp!K21,"-")</f>
        <v>-</v>
      </c>
      <c r="AK64" s="372"/>
      <c r="AL64" s="372"/>
      <c r="AM64" s="372"/>
      <c r="AN64" s="444" t="str">
        <f>IF(temp!$L21=0,"-",temp!$Q21 &amp; "/" &amp; temp!$L21)</f>
        <v>0/10</v>
      </c>
      <c r="AO64" s="370"/>
      <c r="AP64" s="370"/>
      <c r="AQ64" s="370"/>
      <c r="AR64" s="370"/>
      <c r="AS64" s="370"/>
      <c r="AT64" s="370"/>
      <c r="AU64" s="381"/>
      <c r="AV64" s="371">
        <f>IFERROR(temp!$Q21/temp!$L21,"-")</f>
        <v>0</v>
      </c>
      <c r="AW64" s="372"/>
      <c r="AX64" s="372"/>
      <c r="AY64" s="445"/>
      <c r="AZ64" s="370" t="str">
        <f>IF(temp!$M21=0,"-",temp!$R21 &amp; "/" &amp; temp!$M21)</f>
        <v>-</v>
      </c>
      <c r="BA64" s="370"/>
      <c r="BB64" s="370"/>
      <c r="BC64" s="370"/>
      <c r="BD64" s="370"/>
      <c r="BE64" s="370"/>
      <c r="BF64" s="370"/>
      <c r="BG64" s="370"/>
      <c r="BH64" s="371" t="str">
        <f>IFERROR(temp!$R21/temp!$M21,"-")</f>
        <v>-</v>
      </c>
      <c r="BI64" s="372"/>
      <c r="BJ64" s="372"/>
      <c r="BK64" s="373"/>
    </row>
    <row r="65" spans="2:63" ht="15.95" customHeight="1" x14ac:dyDescent="0.2">
      <c r="B65" s="294" t="str">
        <f>temp!J22</f>
        <v>18 Authentication/Approval</v>
      </c>
      <c r="C65" s="295"/>
      <c r="D65" s="295"/>
      <c r="E65" s="295"/>
      <c r="F65" s="295"/>
      <c r="G65" s="295"/>
      <c r="H65" s="295"/>
      <c r="I65" s="295"/>
      <c r="J65" s="295"/>
      <c r="K65" s="295"/>
      <c r="L65" s="295"/>
      <c r="M65" s="295"/>
      <c r="N65" s="295"/>
      <c r="O65" s="368"/>
      <c r="P65" s="369" t="str">
        <f>IF(temp!$O22=0,"-",temp!$W22 &amp; "/" &amp; temp!$O22)</f>
        <v>0/10</v>
      </c>
      <c r="Q65" s="370"/>
      <c r="R65" s="370"/>
      <c r="S65" s="370"/>
      <c r="T65" s="370"/>
      <c r="U65" s="370"/>
      <c r="V65" s="370"/>
      <c r="W65" s="370"/>
      <c r="X65" s="371">
        <f>IFERROR(temp!$W22/temp!$O22,"-")</f>
        <v>0</v>
      </c>
      <c r="Y65" s="372"/>
      <c r="Z65" s="372"/>
      <c r="AA65" s="373"/>
      <c r="AB65" s="369" t="str">
        <f>IF(temp!K22=0,"-",temp!P22 &amp; "/" &amp; temp!K22)</f>
        <v>0/4</v>
      </c>
      <c r="AC65" s="370"/>
      <c r="AD65" s="370"/>
      <c r="AE65" s="370"/>
      <c r="AF65" s="370"/>
      <c r="AG65" s="370"/>
      <c r="AH65" s="370"/>
      <c r="AI65" s="370"/>
      <c r="AJ65" s="372">
        <f>IFERROR(temp!$P22/temp!K22,"-")</f>
        <v>0</v>
      </c>
      <c r="AK65" s="372"/>
      <c r="AL65" s="372"/>
      <c r="AM65" s="372"/>
      <c r="AN65" s="444" t="str">
        <f>IF(temp!$L22=0,"-",temp!$Q22 &amp; "/" &amp; temp!$L22)</f>
        <v>0/4</v>
      </c>
      <c r="AO65" s="370"/>
      <c r="AP65" s="370"/>
      <c r="AQ65" s="370"/>
      <c r="AR65" s="370"/>
      <c r="AS65" s="370"/>
      <c r="AT65" s="370"/>
      <c r="AU65" s="381"/>
      <c r="AV65" s="371">
        <f>IFERROR(temp!$Q22/temp!$L22,"-")</f>
        <v>0</v>
      </c>
      <c r="AW65" s="372"/>
      <c r="AX65" s="372"/>
      <c r="AY65" s="445"/>
      <c r="AZ65" s="370" t="str">
        <f>IF(temp!$M22=0,"-",temp!$R22 &amp; "/" &amp; temp!$M22)</f>
        <v>0/2</v>
      </c>
      <c r="BA65" s="370"/>
      <c r="BB65" s="370"/>
      <c r="BC65" s="370"/>
      <c r="BD65" s="370"/>
      <c r="BE65" s="370"/>
      <c r="BF65" s="370"/>
      <c r="BG65" s="370"/>
      <c r="BH65" s="371">
        <f>IFERROR(temp!$R22/temp!$M22,"-")</f>
        <v>0</v>
      </c>
      <c r="BI65" s="372"/>
      <c r="BJ65" s="372"/>
      <c r="BK65" s="373"/>
    </row>
    <row r="66" spans="2:63" ht="15.95" customHeight="1" x14ac:dyDescent="0.2">
      <c r="B66" s="294" t="str">
        <f>temp!J23</f>
        <v>19 Applying patches and updates</v>
      </c>
      <c r="C66" s="295"/>
      <c r="D66" s="295"/>
      <c r="E66" s="295"/>
      <c r="F66" s="295"/>
      <c r="G66" s="295"/>
      <c r="H66" s="295"/>
      <c r="I66" s="295"/>
      <c r="J66" s="295"/>
      <c r="K66" s="295"/>
      <c r="L66" s="295"/>
      <c r="M66" s="295"/>
      <c r="N66" s="295"/>
      <c r="O66" s="368"/>
      <c r="P66" s="369" t="str">
        <f>IF(temp!$O23=0,"-",temp!$W23 &amp; "/" &amp; temp!$O23)</f>
        <v>0/6</v>
      </c>
      <c r="Q66" s="370"/>
      <c r="R66" s="370"/>
      <c r="S66" s="370"/>
      <c r="T66" s="370"/>
      <c r="U66" s="370"/>
      <c r="V66" s="370"/>
      <c r="W66" s="370"/>
      <c r="X66" s="371">
        <f>IFERROR(temp!$W23/temp!$O23,"-")</f>
        <v>0</v>
      </c>
      <c r="Y66" s="372"/>
      <c r="Z66" s="372"/>
      <c r="AA66" s="373"/>
      <c r="AB66" s="369" t="str">
        <f>IF(temp!K23=0,"-",temp!P23 &amp; "/" &amp; temp!K23)</f>
        <v>0/1</v>
      </c>
      <c r="AC66" s="370"/>
      <c r="AD66" s="370"/>
      <c r="AE66" s="370"/>
      <c r="AF66" s="370"/>
      <c r="AG66" s="370"/>
      <c r="AH66" s="370"/>
      <c r="AI66" s="370"/>
      <c r="AJ66" s="372">
        <f>IFERROR(temp!$P23/temp!K23,"-")</f>
        <v>0</v>
      </c>
      <c r="AK66" s="372"/>
      <c r="AL66" s="372"/>
      <c r="AM66" s="372"/>
      <c r="AN66" s="444" t="str">
        <f>IF(temp!$L23=0,"-",temp!$Q23 &amp; "/" &amp; temp!$L23)</f>
        <v>0/2</v>
      </c>
      <c r="AO66" s="370"/>
      <c r="AP66" s="370"/>
      <c r="AQ66" s="370"/>
      <c r="AR66" s="370"/>
      <c r="AS66" s="370"/>
      <c r="AT66" s="370"/>
      <c r="AU66" s="381"/>
      <c r="AV66" s="371">
        <f>IFERROR(temp!$Q23/temp!$L23,"-")</f>
        <v>0</v>
      </c>
      <c r="AW66" s="372"/>
      <c r="AX66" s="372"/>
      <c r="AY66" s="445"/>
      <c r="AZ66" s="370" t="str">
        <f>IF(temp!$M23=0,"-",temp!$R23 &amp; "/" &amp; temp!$M23)</f>
        <v>0/3</v>
      </c>
      <c r="BA66" s="370"/>
      <c r="BB66" s="370"/>
      <c r="BC66" s="370"/>
      <c r="BD66" s="370"/>
      <c r="BE66" s="370"/>
      <c r="BF66" s="370"/>
      <c r="BG66" s="370"/>
      <c r="BH66" s="371">
        <f>IFERROR(temp!$R23/temp!$M23,"-")</f>
        <v>0</v>
      </c>
      <c r="BI66" s="372"/>
      <c r="BJ66" s="372"/>
      <c r="BK66" s="373"/>
    </row>
    <row r="67" spans="2:63" ht="15.95" customHeight="1" x14ac:dyDescent="0.2">
      <c r="B67" s="294" t="str">
        <f>temp!J24</f>
        <v>20 Data protection</v>
      </c>
      <c r="C67" s="295"/>
      <c r="D67" s="295"/>
      <c r="E67" s="295"/>
      <c r="F67" s="295"/>
      <c r="G67" s="295"/>
      <c r="H67" s="295"/>
      <c r="I67" s="295"/>
      <c r="J67" s="295"/>
      <c r="K67" s="295"/>
      <c r="L67" s="295"/>
      <c r="M67" s="295"/>
      <c r="N67" s="295"/>
      <c r="O67" s="368"/>
      <c r="P67" s="369" t="str">
        <f>IF(temp!$O24=0,"-",temp!$W24 &amp; "/" &amp; temp!$O24)</f>
        <v>0/2</v>
      </c>
      <c r="Q67" s="370"/>
      <c r="R67" s="370"/>
      <c r="S67" s="370"/>
      <c r="T67" s="370"/>
      <c r="U67" s="370"/>
      <c r="V67" s="370"/>
      <c r="W67" s="370"/>
      <c r="X67" s="371">
        <f>IFERROR(temp!$W24/temp!$O24,"-")</f>
        <v>0</v>
      </c>
      <c r="Y67" s="372"/>
      <c r="Z67" s="372"/>
      <c r="AA67" s="373"/>
      <c r="AB67" s="369" t="str">
        <f>IF(temp!K24=0,"-",temp!P24 &amp; "/" &amp; temp!K24)</f>
        <v>-</v>
      </c>
      <c r="AC67" s="370"/>
      <c r="AD67" s="370"/>
      <c r="AE67" s="370"/>
      <c r="AF67" s="370"/>
      <c r="AG67" s="370"/>
      <c r="AH67" s="370"/>
      <c r="AI67" s="370"/>
      <c r="AJ67" s="372" t="str">
        <f>IFERROR(temp!$P24/temp!K24,"-")</f>
        <v>-</v>
      </c>
      <c r="AK67" s="372"/>
      <c r="AL67" s="372"/>
      <c r="AM67" s="372"/>
      <c r="AN67" s="444" t="str">
        <f>IF(temp!$L24=0,"-",temp!$Q24 &amp; "/" &amp; temp!$L24)</f>
        <v>0/1</v>
      </c>
      <c r="AO67" s="370"/>
      <c r="AP67" s="370"/>
      <c r="AQ67" s="370"/>
      <c r="AR67" s="370"/>
      <c r="AS67" s="370"/>
      <c r="AT67" s="370"/>
      <c r="AU67" s="381"/>
      <c r="AV67" s="371">
        <f>IFERROR(temp!$Q24/temp!$L24,"-")</f>
        <v>0</v>
      </c>
      <c r="AW67" s="372"/>
      <c r="AX67" s="372"/>
      <c r="AY67" s="445"/>
      <c r="AZ67" s="370" t="str">
        <f>IF(temp!$M24=0,"-",temp!$R24 &amp; "/" &amp; temp!$M24)</f>
        <v>0/1</v>
      </c>
      <c r="BA67" s="370"/>
      <c r="BB67" s="370"/>
      <c r="BC67" s="370"/>
      <c r="BD67" s="370"/>
      <c r="BE67" s="370"/>
      <c r="BF67" s="370"/>
      <c r="BG67" s="370"/>
      <c r="BH67" s="371">
        <f>IFERROR(temp!$R24/temp!$M24,"-")</f>
        <v>0</v>
      </c>
      <c r="BI67" s="372"/>
      <c r="BJ67" s="372"/>
      <c r="BK67" s="373"/>
    </row>
    <row r="68" spans="2:63" ht="15.95" customHeight="1" x14ac:dyDescent="0.2">
      <c r="B68" s="294" t="str">
        <f>temp!J25</f>
        <v>21 Office tool-related</v>
      </c>
      <c r="C68" s="295"/>
      <c r="D68" s="295"/>
      <c r="E68" s="295"/>
      <c r="F68" s="295"/>
      <c r="G68" s="295"/>
      <c r="H68" s="295"/>
      <c r="I68" s="295"/>
      <c r="J68" s="295"/>
      <c r="K68" s="295"/>
      <c r="L68" s="295"/>
      <c r="M68" s="295"/>
      <c r="N68" s="295"/>
      <c r="O68" s="368"/>
      <c r="P68" s="369" t="str">
        <f>IF(temp!$O25=0,"-",temp!$W25 &amp; "/" &amp; temp!$O25)</f>
        <v>0/5</v>
      </c>
      <c r="Q68" s="370"/>
      <c r="R68" s="370"/>
      <c r="S68" s="370"/>
      <c r="T68" s="370"/>
      <c r="U68" s="370"/>
      <c r="V68" s="370"/>
      <c r="W68" s="370"/>
      <c r="X68" s="371">
        <f>IFERROR(temp!$W25/temp!$O25,"-")</f>
        <v>0</v>
      </c>
      <c r="Y68" s="372"/>
      <c r="Z68" s="372"/>
      <c r="AA68" s="373"/>
      <c r="AB68" s="369" t="str">
        <f>IF(temp!K25=0,"-",temp!P25 &amp; "/" &amp; temp!K25)</f>
        <v>-</v>
      </c>
      <c r="AC68" s="370"/>
      <c r="AD68" s="370"/>
      <c r="AE68" s="370"/>
      <c r="AF68" s="370"/>
      <c r="AG68" s="370"/>
      <c r="AH68" s="370"/>
      <c r="AI68" s="370"/>
      <c r="AJ68" s="372" t="str">
        <f>IFERROR(temp!$P25/temp!K25,"-")</f>
        <v>-</v>
      </c>
      <c r="AK68" s="372"/>
      <c r="AL68" s="372"/>
      <c r="AM68" s="372"/>
      <c r="AN68" s="444" t="str">
        <f>IF(temp!$L25=0,"-",temp!$Q25 &amp; "/" &amp; temp!$L25)</f>
        <v>0/5</v>
      </c>
      <c r="AO68" s="370"/>
      <c r="AP68" s="370"/>
      <c r="AQ68" s="370"/>
      <c r="AR68" s="370"/>
      <c r="AS68" s="370"/>
      <c r="AT68" s="370"/>
      <c r="AU68" s="381"/>
      <c r="AV68" s="371">
        <f>IFERROR(temp!$Q25/temp!$L25,"-")</f>
        <v>0</v>
      </c>
      <c r="AW68" s="372"/>
      <c r="AX68" s="372"/>
      <c r="AY68" s="445"/>
      <c r="AZ68" s="370" t="str">
        <f>IF(temp!$M25=0,"-",temp!$R25 &amp; "/" &amp; temp!$M25)</f>
        <v>-</v>
      </c>
      <c r="BA68" s="370"/>
      <c r="BB68" s="370"/>
      <c r="BC68" s="370"/>
      <c r="BD68" s="370"/>
      <c r="BE68" s="370"/>
      <c r="BF68" s="370"/>
      <c r="BG68" s="370"/>
      <c r="BH68" s="371" t="str">
        <f>IFERROR(temp!$R25/temp!$M25,"-")</f>
        <v>-</v>
      </c>
      <c r="BI68" s="372"/>
      <c r="BJ68" s="372"/>
      <c r="BK68" s="373"/>
    </row>
    <row r="69" spans="2:63" ht="15.95" customHeight="1" x14ac:dyDescent="0.2">
      <c r="B69" s="294" t="str">
        <f>temp!J26</f>
        <v>22 Malware countermeasures</v>
      </c>
      <c r="C69" s="295"/>
      <c r="D69" s="295"/>
      <c r="E69" s="295"/>
      <c r="F69" s="295"/>
      <c r="G69" s="295"/>
      <c r="H69" s="295"/>
      <c r="I69" s="295"/>
      <c r="J69" s="295"/>
      <c r="K69" s="295"/>
      <c r="L69" s="295"/>
      <c r="M69" s="295"/>
      <c r="N69" s="295"/>
      <c r="O69" s="368"/>
      <c r="P69" s="369" t="str">
        <f>IF(temp!$O26=0,"-",temp!$W26 &amp; "/" &amp; temp!$O26)</f>
        <v>0/6</v>
      </c>
      <c r="Q69" s="370"/>
      <c r="R69" s="370"/>
      <c r="S69" s="370"/>
      <c r="T69" s="370"/>
      <c r="U69" s="370"/>
      <c r="V69" s="370"/>
      <c r="W69" s="370"/>
      <c r="X69" s="371">
        <f>IFERROR(temp!$W26/temp!$O26,"-")</f>
        <v>0</v>
      </c>
      <c r="Y69" s="372"/>
      <c r="Z69" s="372"/>
      <c r="AA69" s="373"/>
      <c r="AB69" s="369" t="str">
        <f>IF(temp!K26=0,"-",temp!P26 &amp; "/" &amp; temp!K26)</f>
        <v>0/2</v>
      </c>
      <c r="AC69" s="370"/>
      <c r="AD69" s="370"/>
      <c r="AE69" s="370"/>
      <c r="AF69" s="370"/>
      <c r="AG69" s="370"/>
      <c r="AH69" s="370"/>
      <c r="AI69" s="370"/>
      <c r="AJ69" s="372">
        <f>IFERROR(temp!$P26/temp!K26,"-")</f>
        <v>0</v>
      </c>
      <c r="AK69" s="372"/>
      <c r="AL69" s="372"/>
      <c r="AM69" s="372"/>
      <c r="AN69" s="444" t="str">
        <f>IF(temp!$L26=0,"-",temp!$Q26 &amp; "/" &amp; temp!$L26)</f>
        <v>0/3</v>
      </c>
      <c r="AO69" s="370"/>
      <c r="AP69" s="370"/>
      <c r="AQ69" s="370"/>
      <c r="AR69" s="370"/>
      <c r="AS69" s="370"/>
      <c r="AT69" s="370"/>
      <c r="AU69" s="381"/>
      <c r="AV69" s="371">
        <f>IFERROR(temp!$Q26/temp!$L26,"-")</f>
        <v>0</v>
      </c>
      <c r="AW69" s="372"/>
      <c r="AX69" s="372"/>
      <c r="AY69" s="445"/>
      <c r="AZ69" s="370" t="str">
        <f>IF(temp!$M26=0,"-",temp!$R26 &amp; "/" &amp; temp!$M26)</f>
        <v>0/1</v>
      </c>
      <c r="BA69" s="370"/>
      <c r="BB69" s="370"/>
      <c r="BC69" s="370"/>
      <c r="BD69" s="370"/>
      <c r="BE69" s="370"/>
      <c r="BF69" s="370"/>
      <c r="BG69" s="370"/>
      <c r="BH69" s="371">
        <f>IFERROR(temp!$R26/temp!$M26,"-")</f>
        <v>0</v>
      </c>
      <c r="BI69" s="372"/>
      <c r="BJ69" s="372"/>
      <c r="BK69" s="373"/>
    </row>
    <row r="70" spans="2:63" ht="15.95" customHeight="1" x14ac:dyDescent="0.2">
      <c r="B70" s="294" t="str">
        <f>temp!J27</f>
        <v>23 Detecting unauthorized access</v>
      </c>
      <c r="C70" s="295"/>
      <c r="D70" s="295"/>
      <c r="E70" s="295"/>
      <c r="F70" s="295"/>
      <c r="G70" s="295"/>
      <c r="H70" s="295"/>
      <c r="I70" s="295"/>
      <c r="J70" s="295"/>
      <c r="K70" s="295"/>
      <c r="L70" s="295"/>
      <c r="M70" s="295"/>
      <c r="N70" s="295"/>
      <c r="O70" s="368"/>
      <c r="P70" s="369" t="str">
        <f>IF(temp!$O27=0,"-",temp!$W27 &amp; "/" &amp; temp!$O27)</f>
        <v>0/6</v>
      </c>
      <c r="Q70" s="370"/>
      <c r="R70" s="370"/>
      <c r="S70" s="370"/>
      <c r="T70" s="370"/>
      <c r="U70" s="370"/>
      <c r="V70" s="370"/>
      <c r="W70" s="370"/>
      <c r="X70" s="371">
        <f>IFERROR(temp!$W27/temp!$O27,"-")</f>
        <v>0</v>
      </c>
      <c r="Y70" s="372"/>
      <c r="Z70" s="372"/>
      <c r="AA70" s="373"/>
      <c r="AB70" s="369" t="str">
        <f>IF(temp!K27=0,"-",temp!P27 &amp; "/" &amp; temp!K27)</f>
        <v>-</v>
      </c>
      <c r="AC70" s="370"/>
      <c r="AD70" s="370"/>
      <c r="AE70" s="370"/>
      <c r="AF70" s="370"/>
      <c r="AG70" s="370"/>
      <c r="AH70" s="370"/>
      <c r="AI70" s="370"/>
      <c r="AJ70" s="372" t="str">
        <f>IFERROR(temp!$P27/temp!K27,"-")</f>
        <v>-</v>
      </c>
      <c r="AK70" s="372"/>
      <c r="AL70" s="372"/>
      <c r="AM70" s="372"/>
      <c r="AN70" s="444" t="str">
        <f>IF(temp!$L27=0,"-",temp!$Q27 &amp; "/" &amp; temp!$L27)</f>
        <v>0/4</v>
      </c>
      <c r="AO70" s="370"/>
      <c r="AP70" s="370"/>
      <c r="AQ70" s="370"/>
      <c r="AR70" s="370"/>
      <c r="AS70" s="370"/>
      <c r="AT70" s="370"/>
      <c r="AU70" s="381"/>
      <c r="AV70" s="371">
        <f>IFERROR(temp!$Q27/temp!$L27,"-")</f>
        <v>0</v>
      </c>
      <c r="AW70" s="372"/>
      <c r="AX70" s="372"/>
      <c r="AY70" s="445"/>
      <c r="AZ70" s="370" t="str">
        <f>IF(temp!$M27=0,"-",temp!$R27 &amp; "/" &amp; temp!$M27)</f>
        <v>0/2</v>
      </c>
      <c r="BA70" s="370"/>
      <c r="BB70" s="370"/>
      <c r="BC70" s="370"/>
      <c r="BD70" s="370"/>
      <c r="BE70" s="370"/>
      <c r="BF70" s="370"/>
      <c r="BG70" s="370"/>
      <c r="BH70" s="371">
        <f>IFERROR(temp!$R27/temp!$M27,"-")</f>
        <v>0</v>
      </c>
      <c r="BI70" s="372"/>
      <c r="BJ70" s="372"/>
      <c r="BK70" s="373"/>
    </row>
    <row r="71" spans="2:63" ht="15.95" customHeight="1" x14ac:dyDescent="0.2">
      <c r="B71" s="405" t="str">
        <f>temp!J28</f>
        <v>24 Backup/Restore</v>
      </c>
      <c r="C71" s="406"/>
      <c r="D71" s="406"/>
      <c r="E71" s="406"/>
      <c r="F71" s="406"/>
      <c r="G71" s="406"/>
      <c r="H71" s="406"/>
      <c r="I71" s="406"/>
      <c r="J71" s="406"/>
      <c r="K71" s="406"/>
      <c r="L71" s="406"/>
      <c r="M71" s="406"/>
      <c r="N71" s="406"/>
      <c r="O71" s="407"/>
      <c r="P71" s="408" t="str">
        <f>IF(temp!$O28=0,"-",temp!$W28 &amp; "/" &amp; temp!$O28)</f>
        <v>0/6</v>
      </c>
      <c r="Q71" s="409"/>
      <c r="R71" s="409"/>
      <c r="S71" s="409"/>
      <c r="T71" s="409"/>
      <c r="U71" s="409"/>
      <c r="V71" s="409"/>
      <c r="W71" s="409"/>
      <c r="X71" s="411">
        <f>IFERROR(temp!$W28/temp!$O28,"-")</f>
        <v>0</v>
      </c>
      <c r="Y71" s="412"/>
      <c r="Z71" s="412"/>
      <c r="AA71" s="413"/>
      <c r="AB71" s="408" t="str">
        <f>IF(temp!K28=0,"-",temp!P28 &amp; "/" &amp; temp!K28)</f>
        <v>0/3</v>
      </c>
      <c r="AC71" s="409"/>
      <c r="AD71" s="409"/>
      <c r="AE71" s="409"/>
      <c r="AF71" s="409"/>
      <c r="AG71" s="409"/>
      <c r="AH71" s="409"/>
      <c r="AI71" s="409"/>
      <c r="AJ71" s="412">
        <f>IFERROR(temp!$P28/temp!K28,"-")</f>
        <v>0</v>
      </c>
      <c r="AK71" s="412"/>
      <c r="AL71" s="412"/>
      <c r="AM71" s="412"/>
      <c r="AN71" s="454" t="str">
        <f>IF(temp!$L28=0,"-",temp!$Q28 &amp; "/" &amp; temp!$L28)</f>
        <v>0/3</v>
      </c>
      <c r="AO71" s="409"/>
      <c r="AP71" s="409"/>
      <c r="AQ71" s="409"/>
      <c r="AR71" s="409"/>
      <c r="AS71" s="409"/>
      <c r="AT71" s="409"/>
      <c r="AU71" s="410"/>
      <c r="AV71" s="411">
        <f>IFERROR(temp!$Q28/temp!$L28,"-")</f>
        <v>0</v>
      </c>
      <c r="AW71" s="412"/>
      <c r="AX71" s="412"/>
      <c r="AY71" s="449"/>
      <c r="AZ71" s="409" t="str">
        <f>IF(temp!$M28=0,"-",temp!$R28 &amp; "/" &amp; temp!$M28)</f>
        <v>-</v>
      </c>
      <c r="BA71" s="409"/>
      <c r="BB71" s="409"/>
      <c r="BC71" s="409"/>
      <c r="BD71" s="409"/>
      <c r="BE71" s="409"/>
      <c r="BF71" s="409"/>
      <c r="BG71" s="409"/>
      <c r="BH71" s="411" t="str">
        <f>IFERROR(temp!$R28/temp!$M28,"-")</f>
        <v>-</v>
      </c>
      <c r="BI71" s="412"/>
      <c r="BJ71" s="412"/>
      <c r="BK71" s="413"/>
    </row>
    <row r="72" spans="2:63" ht="15.95" customHeight="1" thickBot="1" x14ac:dyDescent="0.3">
      <c r="B72" s="391" t="s">
        <v>672</v>
      </c>
      <c r="C72" s="392"/>
      <c r="D72" s="392"/>
      <c r="E72" s="392"/>
      <c r="F72" s="392"/>
      <c r="G72" s="392"/>
      <c r="H72" s="392"/>
      <c r="I72" s="392"/>
      <c r="J72" s="392"/>
      <c r="K72" s="392"/>
      <c r="L72" s="392"/>
      <c r="M72" s="392"/>
      <c r="N72" s="392"/>
      <c r="O72" s="392"/>
      <c r="P72" s="393" t="str">
        <f>temp!$W29 &amp; "/" &amp; temp!$O29</f>
        <v>0/153</v>
      </c>
      <c r="Q72" s="394"/>
      <c r="R72" s="394"/>
      <c r="S72" s="394"/>
      <c r="T72" s="394"/>
      <c r="U72" s="394"/>
      <c r="V72" s="394"/>
      <c r="W72" s="394"/>
      <c r="X72" s="395">
        <f>IFERROR(temp!$W29/temp!$O29,"-")</f>
        <v>0</v>
      </c>
      <c r="Y72" s="396"/>
      <c r="Z72" s="396"/>
      <c r="AA72" s="397"/>
      <c r="AB72" s="393" t="str">
        <f>IF(temp!K29=0,"-",temp!P29 &amp; "/" &amp; temp!K29)</f>
        <v>0/50</v>
      </c>
      <c r="AC72" s="394"/>
      <c r="AD72" s="394"/>
      <c r="AE72" s="394"/>
      <c r="AF72" s="394"/>
      <c r="AG72" s="394"/>
      <c r="AH72" s="394"/>
      <c r="AI72" s="394"/>
      <c r="AJ72" s="398">
        <f>IFERROR(temp!$P29/temp!K29,"-")</f>
        <v>0</v>
      </c>
      <c r="AK72" s="399"/>
      <c r="AL72" s="399"/>
      <c r="AM72" s="400"/>
      <c r="AN72" s="456" t="str">
        <f>IF(temp!$L29=0,"-",temp!$Q29 &amp; "/" &amp; temp!$L29)</f>
        <v>0/74</v>
      </c>
      <c r="AO72" s="457"/>
      <c r="AP72" s="457"/>
      <c r="AQ72" s="457"/>
      <c r="AR72" s="457"/>
      <c r="AS72" s="457"/>
      <c r="AT72" s="457"/>
      <c r="AU72" s="458"/>
      <c r="AV72" s="398">
        <f>IFERROR(temp!$Q29/temp!$L29,"-")</f>
        <v>0</v>
      </c>
      <c r="AW72" s="399"/>
      <c r="AX72" s="399"/>
      <c r="AY72" s="400"/>
      <c r="AZ72" s="394" t="str">
        <f>IF(temp!$M29=0,"-",temp!$R29 &amp; "/" &amp; temp!$M29)</f>
        <v>0/29</v>
      </c>
      <c r="BA72" s="394"/>
      <c r="BB72" s="394"/>
      <c r="BC72" s="394"/>
      <c r="BD72" s="394"/>
      <c r="BE72" s="394"/>
      <c r="BF72" s="394"/>
      <c r="BG72" s="394"/>
      <c r="BH72" s="398">
        <f>IFERROR(temp!$R29/temp!$M29,"-")</f>
        <v>0</v>
      </c>
      <c r="BI72" s="399"/>
      <c r="BJ72" s="399"/>
      <c r="BK72" s="455"/>
    </row>
  </sheetData>
  <mergeCells count="351">
    <mergeCell ref="BD13:BG13"/>
    <mergeCell ref="BH13:BK13"/>
    <mergeCell ref="BD14:BG14"/>
    <mergeCell ref="BH14:BK14"/>
    <mergeCell ref="B1:Z1"/>
    <mergeCell ref="AB1:BK1"/>
    <mergeCell ref="B3:L5"/>
    <mergeCell ref="M3:Y5"/>
    <mergeCell ref="BD7:BG7"/>
    <mergeCell ref="BH7:BK7"/>
    <mergeCell ref="AB3:AF5"/>
    <mergeCell ref="AN3:AR5"/>
    <mergeCell ref="AZ3:BD5"/>
    <mergeCell ref="AZ7:BC7"/>
    <mergeCell ref="AG3:AM5"/>
    <mergeCell ref="AS3:AY5"/>
    <mergeCell ref="BE3:BK5"/>
    <mergeCell ref="BD17:BG17"/>
    <mergeCell ref="BH17:BK17"/>
    <mergeCell ref="BD18:BG18"/>
    <mergeCell ref="BH18:BK18"/>
    <mergeCell ref="AZ17:BC17"/>
    <mergeCell ref="AZ18:BC18"/>
    <mergeCell ref="AZ19:BC19"/>
    <mergeCell ref="AZ20:BC20"/>
    <mergeCell ref="B8:AK9"/>
    <mergeCell ref="BD8:BG8"/>
    <mergeCell ref="BH8:BK8"/>
    <mergeCell ref="BD9:BG9"/>
    <mergeCell ref="BH9:BK9"/>
    <mergeCell ref="B10:AK31"/>
    <mergeCell ref="BD10:BG10"/>
    <mergeCell ref="BH10:BK10"/>
    <mergeCell ref="BD11:BG11"/>
    <mergeCell ref="BH11:BK11"/>
    <mergeCell ref="BD12:BG12"/>
    <mergeCell ref="BH12:BK12"/>
    <mergeCell ref="BD15:BG15"/>
    <mergeCell ref="BH15:BK15"/>
    <mergeCell ref="BD16:BG16"/>
    <mergeCell ref="BH16:BK16"/>
    <mergeCell ref="AM20:AY20"/>
    <mergeCell ref="AM19:AY19"/>
    <mergeCell ref="BD23:BG23"/>
    <mergeCell ref="BH23:BK23"/>
    <mergeCell ref="BD24:BG24"/>
    <mergeCell ref="BH24:BK24"/>
    <mergeCell ref="BD21:BG21"/>
    <mergeCell ref="BH21:BK21"/>
    <mergeCell ref="BD22:BG22"/>
    <mergeCell ref="BH22:BK22"/>
    <mergeCell ref="AZ21:BC21"/>
    <mergeCell ref="AZ22:BC22"/>
    <mergeCell ref="AZ23:BC23"/>
    <mergeCell ref="AZ24:BC24"/>
    <mergeCell ref="BD19:BG19"/>
    <mergeCell ref="BH19:BK19"/>
    <mergeCell ref="BD20:BG20"/>
    <mergeCell ref="BH20:BK20"/>
    <mergeCell ref="AM24:AY24"/>
    <mergeCell ref="AM23:AY23"/>
    <mergeCell ref="AM22:AY22"/>
    <mergeCell ref="AM21:AY21"/>
    <mergeCell ref="AM31:AY31"/>
    <mergeCell ref="AM30:AY30"/>
    <mergeCell ref="AM29:AY29"/>
    <mergeCell ref="BD27:BG27"/>
    <mergeCell ref="BH27:BK27"/>
    <mergeCell ref="BD28:BG28"/>
    <mergeCell ref="BH28:BK28"/>
    <mergeCell ref="BD25:BG25"/>
    <mergeCell ref="BH25:BK25"/>
    <mergeCell ref="BD26:BG26"/>
    <mergeCell ref="BH26:BK26"/>
    <mergeCell ref="AZ25:BC25"/>
    <mergeCell ref="AZ26:BC26"/>
    <mergeCell ref="AZ27:BC27"/>
    <mergeCell ref="AZ28:BC28"/>
    <mergeCell ref="AM26:AY26"/>
    <mergeCell ref="AM25:AY25"/>
    <mergeCell ref="AM28:AY28"/>
    <mergeCell ref="AM27:AY27"/>
    <mergeCell ref="BD31:BG31"/>
    <mergeCell ref="BH31:BK31"/>
    <mergeCell ref="BD29:BG29"/>
    <mergeCell ref="BH29:BK29"/>
    <mergeCell ref="BD30:BG30"/>
    <mergeCell ref="BH30:BK30"/>
    <mergeCell ref="AZ29:BC29"/>
    <mergeCell ref="AZ30:BC30"/>
    <mergeCell ref="AZ31:BC31"/>
    <mergeCell ref="B53:O53"/>
    <mergeCell ref="P52:W52"/>
    <mergeCell ref="B52:O52"/>
    <mergeCell ref="B51:O51"/>
    <mergeCell ref="P51:W51"/>
    <mergeCell ref="P50:W50"/>
    <mergeCell ref="AB51:AI51"/>
    <mergeCell ref="AB50:AI50"/>
    <mergeCell ref="B48:O48"/>
    <mergeCell ref="B50:O50"/>
    <mergeCell ref="B49:O49"/>
    <mergeCell ref="P53:W53"/>
    <mergeCell ref="B33:BK34"/>
    <mergeCell ref="B44:BK45"/>
    <mergeCell ref="B46:O47"/>
    <mergeCell ref="P47:W47"/>
    <mergeCell ref="AB47:AI47"/>
    <mergeCell ref="AB52:AI52"/>
    <mergeCell ref="AB53:AI53"/>
    <mergeCell ref="X48:AA48"/>
    <mergeCell ref="B57:O57"/>
    <mergeCell ref="X57:AA57"/>
    <mergeCell ref="AJ56:AM56"/>
    <mergeCell ref="AJ57:AM57"/>
    <mergeCell ref="AN57:AU57"/>
    <mergeCell ref="AV57:AY57"/>
    <mergeCell ref="B56:O56"/>
    <mergeCell ref="B55:O55"/>
    <mergeCell ref="B54:O54"/>
    <mergeCell ref="P54:W54"/>
    <mergeCell ref="P55:W55"/>
    <mergeCell ref="P56:W56"/>
    <mergeCell ref="P57:W57"/>
    <mergeCell ref="AB54:AI54"/>
    <mergeCell ref="AB55:AI55"/>
    <mergeCell ref="AB56:AI56"/>
    <mergeCell ref="AB57:AI57"/>
    <mergeCell ref="AN56:AU56"/>
    <mergeCell ref="AV56:AY56"/>
    <mergeCell ref="B59:O59"/>
    <mergeCell ref="X58:AA58"/>
    <mergeCell ref="X59:AA59"/>
    <mergeCell ref="AB59:AI59"/>
    <mergeCell ref="AJ58:AM58"/>
    <mergeCell ref="AJ59:AM59"/>
    <mergeCell ref="AN58:AU58"/>
    <mergeCell ref="AV58:AY58"/>
    <mergeCell ref="AN59:AU59"/>
    <mergeCell ref="AV59:AY59"/>
    <mergeCell ref="B58:O58"/>
    <mergeCell ref="P58:W58"/>
    <mergeCell ref="P59:W59"/>
    <mergeCell ref="AB58:AI58"/>
    <mergeCell ref="B61:O61"/>
    <mergeCell ref="P60:W60"/>
    <mergeCell ref="P61:W61"/>
    <mergeCell ref="X60:AA60"/>
    <mergeCell ref="X61:AA61"/>
    <mergeCell ref="AB60:AI60"/>
    <mergeCell ref="AB61:AI61"/>
    <mergeCell ref="AJ60:AM60"/>
    <mergeCell ref="AJ61:AM61"/>
    <mergeCell ref="B60:O60"/>
    <mergeCell ref="B63:O63"/>
    <mergeCell ref="P62:W62"/>
    <mergeCell ref="P63:W63"/>
    <mergeCell ref="X62:AA62"/>
    <mergeCell ref="X63:AA63"/>
    <mergeCell ref="AB62:AI62"/>
    <mergeCell ref="AB63:AI63"/>
    <mergeCell ref="AJ62:AM62"/>
    <mergeCell ref="AJ63:AM63"/>
    <mergeCell ref="B62:O62"/>
    <mergeCell ref="B65:O65"/>
    <mergeCell ref="P64:W64"/>
    <mergeCell ref="P65:W65"/>
    <mergeCell ref="X64:AA64"/>
    <mergeCell ref="X65:AA65"/>
    <mergeCell ref="AB64:AI64"/>
    <mergeCell ref="AB65:AI65"/>
    <mergeCell ref="AJ64:AM64"/>
    <mergeCell ref="AJ65:AM65"/>
    <mergeCell ref="B64:O64"/>
    <mergeCell ref="B66:O66"/>
    <mergeCell ref="AJ70:AM70"/>
    <mergeCell ref="B70:O70"/>
    <mergeCell ref="B69:O69"/>
    <mergeCell ref="P68:W68"/>
    <mergeCell ref="P69:W69"/>
    <mergeCell ref="X68:AA68"/>
    <mergeCell ref="X69:AA69"/>
    <mergeCell ref="AB68:AI68"/>
    <mergeCell ref="AB69:AI69"/>
    <mergeCell ref="B67:O67"/>
    <mergeCell ref="P66:W66"/>
    <mergeCell ref="P67:W67"/>
    <mergeCell ref="X66:AA66"/>
    <mergeCell ref="X67:AA67"/>
    <mergeCell ref="AB66:AI66"/>
    <mergeCell ref="AB67:AI67"/>
    <mergeCell ref="AJ66:AM66"/>
    <mergeCell ref="AJ67:AM67"/>
    <mergeCell ref="AJ68:AM68"/>
    <mergeCell ref="AJ69:AM69"/>
    <mergeCell ref="B72:O72"/>
    <mergeCell ref="B71:O71"/>
    <mergeCell ref="P70:W70"/>
    <mergeCell ref="P71:W71"/>
    <mergeCell ref="P72:W72"/>
    <mergeCell ref="X70:AA70"/>
    <mergeCell ref="X71:AA71"/>
    <mergeCell ref="X72:AA72"/>
    <mergeCell ref="AB70:AI70"/>
    <mergeCell ref="AB71:AI71"/>
    <mergeCell ref="AB72:AI72"/>
    <mergeCell ref="AJ71:AM71"/>
    <mergeCell ref="AJ72:AM72"/>
    <mergeCell ref="B68:O68"/>
    <mergeCell ref="AZ8:BC8"/>
    <mergeCell ref="AZ9:BC9"/>
    <mergeCell ref="AZ10:BC10"/>
    <mergeCell ref="AZ11:BC11"/>
    <mergeCell ref="AZ12:BC12"/>
    <mergeCell ref="AZ13:BC13"/>
    <mergeCell ref="AZ14:BC14"/>
    <mergeCell ref="AZ15:BC15"/>
    <mergeCell ref="AZ16:BC16"/>
    <mergeCell ref="AM9:AY9"/>
    <mergeCell ref="AM8:AY8"/>
    <mergeCell ref="AM18:AY18"/>
    <mergeCell ref="AM17:AY17"/>
    <mergeCell ref="AM16:AY16"/>
    <mergeCell ref="AM15:AY15"/>
    <mergeCell ref="AM14:AY14"/>
    <mergeCell ref="AM13:AY13"/>
    <mergeCell ref="AM12:AY12"/>
    <mergeCell ref="AM11:AY11"/>
    <mergeCell ref="AM10:AY10"/>
    <mergeCell ref="AZ46:BK46"/>
    <mergeCell ref="P46:AA46"/>
    <mergeCell ref="AN48:AU48"/>
    <mergeCell ref="AV48:AY48"/>
    <mergeCell ref="AN49:AU49"/>
    <mergeCell ref="AV49:AY49"/>
    <mergeCell ref="AN50:AU50"/>
    <mergeCell ref="AV50:AY50"/>
    <mergeCell ref="AN51:AU51"/>
    <mergeCell ref="AV51:AY51"/>
    <mergeCell ref="AJ48:AM48"/>
    <mergeCell ref="AJ49:AM49"/>
    <mergeCell ref="AJ50:AM50"/>
    <mergeCell ref="AJ51:AM51"/>
    <mergeCell ref="AB49:AI49"/>
    <mergeCell ref="AB48:AI48"/>
    <mergeCell ref="P49:W49"/>
    <mergeCell ref="P48:W48"/>
    <mergeCell ref="AJ47:AM47"/>
    <mergeCell ref="X51:AA51"/>
    <mergeCell ref="X50:AA50"/>
    <mergeCell ref="X49:AA49"/>
    <mergeCell ref="AN46:AY46"/>
    <mergeCell ref="AB46:AM46"/>
    <mergeCell ref="X47:AA47"/>
    <mergeCell ref="BH53:BK53"/>
    <mergeCell ref="BH52:BK52"/>
    <mergeCell ref="X52:AA52"/>
    <mergeCell ref="X53:AA53"/>
    <mergeCell ref="X54:AA54"/>
    <mergeCell ref="X55:AA55"/>
    <mergeCell ref="X56:AA56"/>
    <mergeCell ref="AN60:AU60"/>
    <mergeCell ref="AV60:AY60"/>
    <mergeCell ref="AN52:AU52"/>
    <mergeCell ref="AV52:AY52"/>
    <mergeCell ref="AN53:AU53"/>
    <mergeCell ref="AV53:AY53"/>
    <mergeCell ref="AN54:AU54"/>
    <mergeCell ref="AV54:AY54"/>
    <mergeCell ref="AN55:AU55"/>
    <mergeCell ref="AV55:AY55"/>
    <mergeCell ref="AJ52:AM52"/>
    <mergeCell ref="AJ53:AM53"/>
    <mergeCell ref="AJ54:AM54"/>
    <mergeCell ref="AJ55:AM55"/>
    <mergeCell ref="AZ58:BG58"/>
    <mergeCell ref="BH58:BK58"/>
    <mergeCell ref="AZ59:BG59"/>
    <mergeCell ref="AN66:AU66"/>
    <mergeCell ref="AV66:AY66"/>
    <mergeCell ref="AN47:AU47"/>
    <mergeCell ref="AV47:AY47"/>
    <mergeCell ref="AZ47:BG47"/>
    <mergeCell ref="BH47:BK47"/>
    <mergeCell ref="AZ57:BG57"/>
    <mergeCell ref="BH57:BK57"/>
    <mergeCell ref="AZ48:BG48"/>
    <mergeCell ref="AZ54:BG54"/>
    <mergeCell ref="BH54:BK54"/>
    <mergeCell ref="AZ55:BG55"/>
    <mergeCell ref="BH55:BK55"/>
    <mergeCell ref="AZ56:BG56"/>
    <mergeCell ref="BH56:BK56"/>
    <mergeCell ref="BH48:BK48"/>
    <mergeCell ref="AZ49:BG49"/>
    <mergeCell ref="BH49:BK49"/>
    <mergeCell ref="AZ50:BG50"/>
    <mergeCell ref="BH50:BK50"/>
    <mergeCell ref="AZ51:BG51"/>
    <mergeCell ref="BH51:BK51"/>
    <mergeCell ref="AZ52:BG52"/>
    <mergeCell ref="AZ53:BG53"/>
    <mergeCell ref="AN72:AU72"/>
    <mergeCell ref="AV72:AY72"/>
    <mergeCell ref="AN67:AU67"/>
    <mergeCell ref="AV67:AY67"/>
    <mergeCell ref="AN68:AU68"/>
    <mergeCell ref="AV68:AY68"/>
    <mergeCell ref="AN69:AU69"/>
    <mergeCell ref="AV69:AY69"/>
    <mergeCell ref="AN70:AU70"/>
    <mergeCell ref="AV70:AY70"/>
    <mergeCell ref="AN71:AU71"/>
    <mergeCell ref="AV71:AY71"/>
    <mergeCell ref="AN61:AU61"/>
    <mergeCell ref="AV61:AY61"/>
    <mergeCell ref="AN62:AU62"/>
    <mergeCell ref="AV62:AY62"/>
    <mergeCell ref="BH63:BK63"/>
    <mergeCell ref="AZ62:BG62"/>
    <mergeCell ref="BH62:BK62"/>
    <mergeCell ref="AZ65:BG65"/>
    <mergeCell ref="BH65:BK65"/>
    <mergeCell ref="AZ63:BG63"/>
    <mergeCell ref="AZ61:BG61"/>
    <mergeCell ref="BH61:BK61"/>
    <mergeCell ref="AN63:AU63"/>
    <mergeCell ref="AV63:AY63"/>
    <mergeCell ref="AN64:AU64"/>
    <mergeCell ref="AV64:AY64"/>
    <mergeCell ref="AN65:AU65"/>
    <mergeCell ref="AV65:AY65"/>
    <mergeCell ref="BH59:BK59"/>
    <mergeCell ref="AZ60:BG60"/>
    <mergeCell ref="BH60:BK60"/>
    <mergeCell ref="AZ70:BG70"/>
    <mergeCell ref="BH70:BK70"/>
    <mergeCell ref="AZ64:BG64"/>
    <mergeCell ref="BH64:BK64"/>
    <mergeCell ref="AZ72:BG72"/>
    <mergeCell ref="BH72:BK72"/>
    <mergeCell ref="AZ69:BG69"/>
    <mergeCell ref="BH69:BK69"/>
    <mergeCell ref="AZ71:BG71"/>
    <mergeCell ref="BH71:BK71"/>
    <mergeCell ref="AZ66:BG66"/>
    <mergeCell ref="BH66:BK66"/>
    <mergeCell ref="AZ67:BG67"/>
    <mergeCell ref="BH67:BK67"/>
    <mergeCell ref="AZ68:BG68"/>
    <mergeCell ref="BH68:BK68"/>
  </mergeCells>
  <phoneticPr fontId="8"/>
  <conditionalFormatting sqref="BD8:BG31">
    <cfRule type="cellIs" dxfId="16" priority="24" stopIfTrue="1" operator="equal">
      <formula>"Not achieved"</formula>
    </cfRule>
  </conditionalFormatting>
  <conditionalFormatting sqref="BH8:BK31">
    <cfRule type="cellIs" dxfId="15" priority="20" stopIfTrue="1" operator="equal">
      <formula>"Not achieved"</formula>
    </cfRule>
  </conditionalFormatting>
  <conditionalFormatting sqref="AZ8:BC31">
    <cfRule type="cellIs" dxfId="14" priority="19" stopIfTrue="1" operator="equal">
      <formula>"Not achieved"</formula>
    </cfRule>
  </conditionalFormatting>
  <conditionalFormatting sqref="X48:X52">
    <cfRule type="cellIs" dxfId="13" priority="18" stopIfTrue="1" operator="notEqual">
      <formula>1</formula>
    </cfRule>
  </conditionalFormatting>
  <conditionalFormatting sqref="AJ48:AJ49">
    <cfRule type="cellIs" dxfId="12" priority="17" stopIfTrue="1" operator="notEqual">
      <formula>1</formula>
    </cfRule>
  </conditionalFormatting>
  <conditionalFormatting sqref="X53:X70">
    <cfRule type="cellIs" dxfId="11" priority="14" stopIfTrue="1" operator="notEqual">
      <formula>1</formula>
    </cfRule>
  </conditionalFormatting>
  <conditionalFormatting sqref="AJ50:AJ70">
    <cfRule type="cellIs" dxfId="10" priority="13" stopIfTrue="1" operator="notEqual">
      <formula>1</formula>
    </cfRule>
  </conditionalFormatting>
  <conditionalFormatting sqref="AV48:AV51">
    <cfRule type="cellIs" dxfId="9" priority="8" stopIfTrue="1" operator="notEqual">
      <formula>1</formula>
    </cfRule>
  </conditionalFormatting>
  <conditionalFormatting sqref="AV52:AV70">
    <cfRule type="cellIs" dxfId="8" priority="7" stopIfTrue="1" operator="notEqual">
      <formula>1</formula>
    </cfRule>
  </conditionalFormatting>
  <conditionalFormatting sqref="BH48:BH51">
    <cfRule type="cellIs" dxfId="7" priority="6" stopIfTrue="1" operator="notEqual">
      <formula>1</formula>
    </cfRule>
  </conditionalFormatting>
  <conditionalFormatting sqref="BH52:BH70">
    <cfRule type="cellIs" dxfId="6" priority="5" stopIfTrue="1" operator="notEqual">
      <formula>1</formula>
    </cfRule>
  </conditionalFormatting>
  <conditionalFormatting sqref="X71">
    <cfRule type="cellIs" dxfId="5" priority="4" stopIfTrue="1" operator="notEqual">
      <formula>1</formula>
    </cfRule>
  </conditionalFormatting>
  <conditionalFormatting sqref="AJ71">
    <cfRule type="cellIs" dxfId="4" priority="3" stopIfTrue="1" operator="notEqual">
      <formula>1</formula>
    </cfRule>
  </conditionalFormatting>
  <conditionalFormatting sqref="AV71">
    <cfRule type="cellIs" dxfId="3" priority="2" stopIfTrue="1" operator="notEqual">
      <formula>1</formula>
    </cfRule>
  </conditionalFormatting>
  <conditionalFormatting sqref="BH71">
    <cfRule type="cellIs" dxfId="2" priority="1" stopIfTrue="1" operator="notEqual">
      <formula>1</formula>
    </cfRule>
  </conditionalFormatting>
  <pageMargins left="0.7" right="0.7" top="0.75" bottom="0.75" header="0.3" footer="0.3"/>
  <pageSetup paperSize="9"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AI157"/>
  <sheetViews>
    <sheetView zoomScale="85" zoomScaleNormal="85" workbookViewId="0">
      <selection activeCell="B45" sqref="B45"/>
    </sheetView>
  </sheetViews>
  <sheetFormatPr defaultRowHeight="18.75" x14ac:dyDescent="0.4"/>
  <cols>
    <col min="2" max="2" width="28.125" bestFit="1" customWidth="1"/>
    <col min="3" max="7" width="8" customWidth="1"/>
    <col min="10" max="10" width="28.125" bestFit="1" customWidth="1"/>
    <col min="22" max="25" width="9.625" customWidth="1"/>
    <col min="32" max="35" width="9.625" customWidth="1"/>
  </cols>
  <sheetData>
    <row r="2" spans="2:35" x14ac:dyDescent="0.4">
      <c r="I2" s="24"/>
      <c r="J2" s="24"/>
      <c r="K2" s="482" t="s">
        <v>673</v>
      </c>
      <c r="L2" s="483"/>
      <c r="M2" s="483"/>
      <c r="N2" s="483"/>
      <c r="O2" s="484"/>
      <c r="P2" s="491" t="s">
        <v>674</v>
      </c>
      <c r="Q2" s="492"/>
      <c r="R2" s="492"/>
      <c r="S2" s="492"/>
      <c r="T2" s="492"/>
      <c r="U2" s="492"/>
      <c r="V2" s="492"/>
      <c r="W2" s="492"/>
      <c r="X2" s="492"/>
      <c r="Y2" s="493"/>
      <c r="Z2" s="482" t="s">
        <v>670</v>
      </c>
      <c r="AA2" s="483"/>
      <c r="AB2" s="483"/>
      <c r="AC2" s="483"/>
      <c r="AD2" s="483"/>
      <c r="AE2" s="483"/>
      <c r="AF2" s="483"/>
      <c r="AG2" s="483"/>
      <c r="AH2" s="483"/>
      <c r="AI2" s="484"/>
    </row>
    <row r="3" spans="2:35" x14ac:dyDescent="0.4">
      <c r="E3" s="21"/>
      <c r="I3" s="25"/>
      <c r="J3" s="25"/>
      <c r="K3" s="485"/>
      <c r="L3" s="486"/>
      <c r="M3" s="486"/>
      <c r="N3" s="486"/>
      <c r="O3" s="487"/>
      <c r="P3" s="480" t="s">
        <v>675</v>
      </c>
      <c r="Q3" s="488"/>
      <c r="R3" s="481"/>
      <c r="S3" s="488" t="s">
        <v>676</v>
      </c>
      <c r="T3" s="488"/>
      <c r="U3" s="481"/>
      <c r="V3" s="480" t="s">
        <v>677</v>
      </c>
      <c r="W3" s="481"/>
      <c r="X3" s="489" t="s">
        <v>678</v>
      </c>
      <c r="Y3" s="490"/>
      <c r="Z3" s="488" t="s">
        <v>675</v>
      </c>
      <c r="AA3" s="488"/>
      <c r="AB3" s="481"/>
      <c r="AC3" s="480" t="s">
        <v>679</v>
      </c>
      <c r="AD3" s="488"/>
      <c r="AE3" s="481"/>
      <c r="AF3" s="480" t="s">
        <v>677</v>
      </c>
      <c r="AG3" s="481"/>
      <c r="AH3" s="480" t="s">
        <v>678</v>
      </c>
      <c r="AI3" s="481"/>
    </row>
    <row r="4" spans="2:35" ht="27" x14ac:dyDescent="0.4">
      <c r="B4" s="8" t="s">
        <v>680</v>
      </c>
      <c r="C4" s="9" t="s">
        <v>681</v>
      </c>
      <c r="D4" s="9" t="s">
        <v>682</v>
      </c>
      <c r="E4" s="8" t="s">
        <v>683</v>
      </c>
      <c r="F4" s="8" t="s">
        <v>684</v>
      </c>
      <c r="G4" s="8" t="s">
        <v>685</v>
      </c>
      <c r="I4" s="26" t="s">
        <v>686</v>
      </c>
      <c r="J4" s="26" t="s">
        <v>687</v>
      </c>
      <c r="K4" s="27" t="s">
        <v>688</v>
      </c>
      <c r="L4" s="32" t="s">
        <v>689</v>
      </c>
      <c r="M4" s="32" t="s">
        <v>690</v>
      </c>
      <c r="N4" s="32" t="s">
        <v>691</v>
      </c>
      <c r="O4" s="28" t="s">
        <v>692</v>
      </c>
      <c r="P4" s="44" t="s">
        <v>693</v>
      </c>
      <c r="Q4" s="45" t="s">
        <v>694</v>
      </c>
      <c r="R4" s="28" t="s">
        <v>695</v>
      </c>
      <c r="S4" s="44" t="s">
        <v>696</v>
      </c>
      <c r="T4" s="45" t="s">
        <v>697</v>
      </c>
      <c r="U4" s="28" t="s">
        <v>698</v>
      </c>
      <c r="V4" s="27" t="s">
        <v>699</v>
      </c>
      <c r="W4" s="28" t="s">
        <v>700</v>
      </c>
      <c r="X4" s="55" t="s">
        <v>701</v>
      </c>
      <c r="Y4" s="56" t="s">
        <v>702</v>
      </c>
      <c r="Z4" s="44" t="s">
        <v>703</v>
      </c>
      <c r="AA4" s="45" t="s">
        <v>704</v>
      </c>
      <c r="AB4" s="28" t="s">
        <v>705</v>
      </c>
      <c r="AC4" s="44" t="s">
        <v>706</v>
      </c>
      <c r="AD4" s="45" t="s">
        <v>707</v>
      </c>
      <c r="AE4" s="28" t="s">
        <v>708</v>
      </c>
      <c r="AF4" s="44" t="s">
        <v>709</v>
      </c>
      <c r="AG4" s="28" t="s">
        <v>710</v>
      </c>
      <c r="AH4" s="44" t="s">
        <v>711</v>
      </c>
      <c r="AI4" s="28" t="s">
        <v>712</v>
      </c>
    </row>
    <row r="5" spans="2:35" x14ac:dyDescent="0.4">
      <c r="B5" s="10" t="s">
        <v>713</v>
      </c>
      <c r="C5" s="11">
        <v>1</v>
      </c>
      <c r="D5" s="11">
        <v>1</v>
      </c>
      <c r="E5" s="11" t="s">
        <v>36</v>
      </c>
      <c r="F5" s="41" t="str">
        <f>'Security Checklist (Level Up)'!M11</f>
        <v>Assess by selecting from the pull-down menu</v>
      </c>
      <c r="G5" s="12" t="str">
        <f t="shared" ref="G5:G36" si="0">IF(F5="2+",2,IF(F5="2-",2,IF(F5="1+",1,IF(F5="1-",1,IF(F5="該当なし",2,F5)))))</f>
        <v>Assess by selecting from the pull-down menu</v>
      </c>
      <c r="I5" s="23">
        <v>1</v>
      </c>
      <c r="J5" s="40" t="s">
        <v>714</v>
      </c>
      <c r="K5" s="33">
        <v>2</v>
      </c>
      <c r="L5" s="31">
        <v>1</v>
      </c>
      <c r="M5" s="31">
        <v>0</v>
      </c>
      <c r="N5" s="31">
        <f t="shared" ref="N5:N29" si="1">SUM(K5:L5)</f>
        <v>3</v>
      </c>
      <c r="O5" s="34">
        <f t="shared" ref="O5:O29" si="2">SUM(K5:M5)</f>
        <v>3</v>
      </c>
      <c r="P5" s="46">
        <f t="shared" ref="P5:P28" si="3">ROUNDDOWN(SUMIFS($G$5:$G$157,$C$5:$C$157,$I5,$E$5:$E$157,"LV1",$G$5:$G$157,2)/2,0)</f>
        <v>0</v>
      </c>
      <c r="Q5" s="47">
        <f t="shared" ref="Q5:Q28" si="4">ROUNDDOWN(SUMIFS($G$5:$G$157,$C$5:$C$157,$I5,$E$5:$E$157,"LV2",$G$5:$G$157,2)/2,0)</f>
        <v>0</v>
      </c>
      <c r="R5" s="34">
        <f t="shared" ref="R5:R28" si="5">ROUNDDOWN(SUMIFS($G$5:$G$157,$C$5:$C$157,$I5,$E$5:$E$157,"LV3",$G$5:$G$157,2)/2,0)</f>
        <v>0</v>
      </c>
      <c r="S5" s="46">
        <f t="shared" ref="S5:S28" si="6">SUMIFS($G$5:$G$157,$C$5:$C$157,$I5,$E$5:$E$157,"LV1",$G$5:$G$157,1)</f>
        <v>0</v>
      </c>
      <c r="T5" s="47">
        <f t="shared" ref="T5:T28" si="7">SUMIFS($G$5:$G$157,$C$5:$C$157,$I5,$E$5:$E$157,"LV2",$G$5:$G$157,1)</f>
        <v>0</v>
      </c>
      <c r="U5" s="34">
        <f t="shared" ref="U5:U28" si="8">SUMIFS($G$5:$G$157,$C$5:$C$157,$I5,$E$5:$E$157,"LV3",$G$5:$G$157,1)</f>
        <v>0</v>
      </c>
      <c r="V5" s="33">
        <f t="shared" ref="V5:V28" si="9">P5+Q5</f>
        <v>0</v>
      </c>
      <c r="W5" s="34">
        <f t="shared" ref="W5:W28" si="10">P5+Q5+R5</f>
        <v>0</v>
      </c>
      <c r="X5" s="46">
        <f t="shared" ref="X5:X28" si="11">S5+T5+V5</f>
        <v>0</v>
      </c>
      <c r="Y5" s="34">
        <f t="shared" ref="Y5:Y28" si="12">S5+T5+U5+W5</f>
        <v>0</v>
      </c>
      <c r="Z5" s="57">
        <f t="shared" ref="Z5:Z29" si="13">IFERROR($P5/$K5,1)</f>
        <v>0</v>
      </c>
      <c r="AA5" s="58">
        <f t="shared" ref="AA5:AA29" si="14">IFERROR($Q5/$L5,1)</f>
        <v>0</v>
      </c>
      <c r="AB5" s="29">
        <f t="shared" ref="AB5:AB29" si="15">IFERROR($R5/$M5,1)</f>
        <v>1</v>
      </c>
      <c r="AC5" s="63">
        <f t="shared" ref="AC5:AC29" si="16">IFERROR(($P5+$S5)/$K5,1)</f>
        <v>0</v>
      </c>
      <c r="AD5" s="64">
        <f t="shared" ref="AD5:AD29" si="17">IFERROR(($Q5+$T5)/$L5,1)</f>
        <v>0</v>
      </c>
      <c r="AE5" s="65">
        <f t="shared" ref="AE5:AE29" si="18">IFERROR(($R5+$U5)/$M5,1)</f>
        <v>1</v>
      </c>
      <c r="AF5" s="63">
        <f t="shared" ref="AF5:AF29" si="19">IFERROR($V5/$N5,1)</f>
        <v>0</v>
      </c>
      <c r="AG5" s="65">
        <f t="shared" ref="AG5:AG29" si="20">IFERROR($W5/$O5,1)</f>
        <v>0</v>
      </c>
      <c r="AH5" s="63">
        <f t="shared" ref="AH5:AH29" si="21">IFERROR($X5/$N5,1)</f>
        <v>0</v>
      </c>
      <c r="AI5" s="65">
        <f t="shared" ref="AI5:AI29" si="22">IFERROR($Y5/$O5,1)</f>
        <v>0</v>
      </c>
    </row>
    <row r="6" spans="2:35" x14ac:dyDescent="0.4">
      <c r="B6" s="13" t="s">
        <v>713</v>
      </c>
      <c r="C6" s="14">
        <v>1</v>
      </c>
      <c r="D6" s="14">
        <v>2</v>
      </c>
      <c r="E6" s="14" t="s">
        <v>46</v>
      </c>
      <c r="F6" s="42" t="str">
        <f>'Security Checklist (Level Up)'!M12</f>
        <v>Assess by selecting from the pull-down menu</v>
      </c>
      <c r="G6" s="15" t="str">
        <f t="shared" si="0"/>
        <v>Assess by selecting from the pull-down menu</v>
      </c>
      <c r="I6" s="23">
        <v>2</v>
      </c>
      <c r="J6" s="23" t="s">
        <v>715</v>
      </c>
      <c r="K6" s="33">
        <v>2</v>
      </c>
      <c r="L6" s="31">
        <v>3</v>
      </c>
      <c r="M6" s="31">
        <v>0</v>
      </c>
      <c r="N6" s="31">
        <f t="shared" si="1"/>
        <v>5</v>
      </c>
      <c r="O6" s="34">
        <f t="shared" si="2"/>
        <v>5</v>
      </c>
      <c r="P6" s="46">
        <f t="shared" si="3"/>
        <v>0</v>
      </c>
      <c r="Q6" s="47">
        <f t="shared" si="4"/>
        <v>0</v>
      </c>
      <c r="R6" s="34">
        <f t="shared" si="5"/>
        <v>0</v>
      </c>
      <c r="S6" s="46">
        <f t="shared" si="6"/>
        <v>0</v>
      </c>
      <c r="T6" s="47">
        <f t="shared" si="7"/>
        <v>0</v>
      </c>
      <c r="U6" s="34">
        <f t="shared" si="8"/>
        <v>0</v>
      </c>
      <c r="V6" s="33">
        <f t="shared" si="9"/>
        <v>0</v>
      </c>
      <c r="W6" s="34">
        <f t="shared" si="10"/>
        <v>0</v>
      </c>
      <c r="X6" s="46">
        <f t="shared" si="11"/>
        <v>0</v>
      </c>
      <c r="Y6" s="34">
        <f t="shared" si="12"/>
        <v>0</v>
      </c>
      <c r="Z6" s="59">
        <f t="shared" si="13"/>
        <v>0</v>
      </c>
      <c r="AA6" s="60">
        <f t="shared" si="14"/>
        <v>0</v>
      </c>
      <c r="AB6" s="30">
        <f t="shared" si="15"/>
        <v>1</v>
      </c>
      <c r="AC6" s="66">
        <f t="shared" si="16"/>
        <v>0</v>
      </c>
      <c r="AD6" s="67">
        <f t="shared" si="17"/>
        <v>0</v>
      </c>
      <c r="AE6" s="68">
        <f t="shared" si="18"/>
        <v>1</v>
      </c>
      <c r="AF6" s="66">
        <f t="shared" si="19"/>
        <v>0</v>
      </c>
      <c r="AG6" s="68">
        <f t="shared" si="20"/>
        <v>0</v>
      </c>
      <c r="AH6" s="66">
        <f t="shared" si="21"/>
        <v>0</v>
      </c>
      <c r="AI6" s="68">
        <f t="shared" si="22"/>
        <v>0</v>
      </c>
    </row>
    <row r="7" spans="2:35" x14ac:dyDescent="0.4">
      <c r="B7" s="13" t="s">
        <v>713</v>
      </c>
      <c r="C7" s="14">
        <v>1</v>
      </c>
      <c r="D7" s="14">
        <v>3</v>
      </c>
      <c r="E7" s="14" t="s">
        <v>36</v>
      </c>
      <c r="F7" s="42" t="str">
        <f>'Security Checklist (Level Up)'!M13</f>
        <v>Assess by selecting from the pull-down menu</v>
      </c>
      <c r="G7" s="15" t="str">
        <f t="shared" si="0"/>
        <v>Assess by selecting from the pull-down menu</v>
      </c>
      <c r="I7" s="23">
        <v>3</v>
      </c>
      <c r="J7" s="23" t="s">
        <v>716</v>
      </c>
      <c r="K7" s="33">
        <v>2</v>
      </c>
      <c r="L7" s="31">
        <v>2</v>
      </c>
      <c r="M7" s="31">
        <v>0</v>
      </c>
      <c r="N7" s="31">
        <f t="shared" si="1"/>
        <v>4</v>
      </c>
      <c r="O7" s="34">
        <f t="shared" si="2"/>
        <v>4</v>
      </c>
      <c r="P7" s="46">
        <f t="shared" si="3"/>
        <v>0</v>
      </c>
      <c r="Q7" s="47">
        <f t="shared" si="4"/>
        <v>0</v>
      </c>
      <c r="R7" s="34">
        <f t="shared" si="5"/>
        <v>0</v>
      </c>
      <c r="S7" s="46">
        <f t="shared" si="6"/>
        <v>0</v>
      </c>
      <c r="T7" s="47">
        <f t="shared" si="7"/>
        <v>0</v>
      </c>
      <c r="U7" s="34">
        <f t="shared" si="8"/>
        <v>0</v>
      </c>
      <c r="V7" s="33">
        <f t="shared" si="9"/>
        <v>0</v>
      </c>
      <c r="W7" s="34">
        <f t="shared" si="10"/>
        <v>0</v>
      </c>
      <c r="X7" s="46">
        <f t="shared" si="11"/>
        <v>0</v>
      </c>
      <c r="Y7" s="34">
        <f t="shared" si="12"/>
        <v>0</v>
      </c>
      <c r="Z7" s="59">
        <f t="shared" si="13"/>
        <v>0</v>
      </c>
      <c r="AA7" s="60">
        <f t="shared" si="14"/>
        <v>0</v>
      </c>
      <c r="AB7" s="30">
        <f t="shared" si="15"/>
        <v>1</v>
      </c>
      <c r="AC7" s="66">
        <f t="shared" si="16"/>
        <v>0</v>
      </c>
      <c r="AD7" s="67">
        <f t="shared" si="17"/>
        <v>0</v>
      </c>
      <c r="AE7" s="68">
        <f t="shared" si="18"/>
        <v>1</v>
      </c>
      <c r="AF7" s="66">
        <f t="shared" si="19"/>
        <v>0</v>
      </c>
      <c r="AG7" s="68">
        <f t="shared" si="20"/>
        <v>0</v>
      </c>
      <c r="AH7" s="66">
        <f t="shared" si="21"/>
        <v>0</v>
      </c>
      <c r="AI7" s="68">
        <f t="shared" si="22"/>
        <v>0</v>
      </c>
    </row>
    <row r="8" spans="2:35" x14ac:dyDescent="0.4">
      <c r="B8" s="16" t="s">
        <v>717</v>
      </c>
      <c r="C8" s="11">
        <v>2</v>
      </c>
      <c r="D8" s="11">
        <v>4</v>
      </c>
      <c r="E8" s="11" t="s">
        <v>36</v>
      </c>
      <c r="F8" s="41" t="str">
        <f>'Security Checklist (Level Up)'!M14</f>
        <v>Assess by selecting from the pull-down menu</v>
      </c>
      <c r="G8" s="12" t="str">
        <f t="shared" si="0"/>
        <v>Assess by selecting from the pull-down menu</v>
      </c>
      <c r="I8" s="23">
        <v>4</v>
      </c>
      <c r="J8" s="23" t="s">
        <v>718</v>
      </c>
      <c r="K8" s="33">
        <v>3</v>
      </c>
      <c r="L8" s="31">
        <v>2</v>
      </c>
      <c r="M8" s="31">
        <v>0</v>
      </c>
      <c r="N8" s="31">
        <f t="shared" si="1"/>
        <v>5</v>
      </c>
      <c r="O8" s="34">
        <f t="shared" si="2"/>
        <v>5</v>
      </c>
      <c r="P8" s="46">
        <f t="shared" si="3"/>
        <v>0</v>
      </c>
      <c r="Q8" s="47">
        <f t="shared" si="4"/>
        <v>0</v>
      </c>
      <c r="R8" s="34">
        <f t="shared" si="5"/>
        <v>0</v>
      </c>
      <c r="S8" s="46">
        <f t="shared" si="6"/>
        <v>0</v>
      </c>
      <c r="T8" s="47">
        <f t="shared" si="7"/>
        <v>0</v>
      </c>
      <c r="U8" s="34">
        <f t="shared" si="8"/>
        <v>0</v>
      </c>
      <c r="V8" s="33">
        <f t="shared" si="9"/>
        <v>0</v>
      </c>
      <c r="W8" s="34">
        <f t="shared" si="10"/>
        <v>0</v>
      </c>
      <c r="X8" s="46">
        <f t="shared" si="11"/>
        <v>0</v>
      </c>
      <c r="Y8" s="34">
        <f t="shared" si="12"/>
        <v>0</v>
      </c>
      <c r="Z8" s="59">
        <f t="shared" si="13"/>
        <v>0</v>
      </c>
      <c r="AA8" s="60">
        <f t="shared" si="14"/>
        <v>0</v>
      </c>
      <c r="AB8" s="30">
        <f t="shared" si="15"/>
        <v>1</v>
      </c>
      <c r="AC8" s="66">
        <f t="shared" si="16"/>
        <v>0</v>
      </c>
      <c r="AD8" s="67">
        <f t="shared" si="17"/>
        <v>0</v>
      </c>
      <c r="AE8" s="68">
        <f t="shared" si="18"/>
        <v>1</v>
      </c>
      <c r="AF8" s="66">
        <f t="shared" si="19"/>
        <v>0</v>
      </c>
      <c r="AG8" s="68">
        <f t="shared" si="20"/>
        <v>0</v>
      </c>
      <c r="AH8" s="66">
        <f t="shared" si="21"/>
        <v>0</v>
      </c>
      <c r="AI8" s="68">
        <f t="shared" si="22"/>
        <v>0</v>
      </c>
    </row>
    <row r="9" spans="2:35" x14ac:dyDescent="0.4">
      <c r="B9" s="17" t="s">
        <v>717</v>
      </c>
      <c r="C9" s="14">
        <v>2</v>
      </c>
      <c r="D9" s="14">
        <v>5</v>
      </c>
      <c r="E9" s="14" t="s">
        <v>46</v>
      </c>
      <c r="F9" s="42" t="str">
        <f>'Security Checklist (Level Up)'!M15</f>
        <v>Assess by selecting from the pull-down menu</v>
      </c>
      <c r="G9" s="15" t="str">
        <f t="shared" si="0"/>
        <v>Assess by selecting from the pull-down menu</v>
      </c>
      <c r="I9" s="23">
        <v>5</v>
      </c>
      <c r="J9" s="23" t="s">
        <v>719</v>
      </c>
      <c r="K9" s="33">
        <v>3</v>
      </c>
      <c r="L9" s="31">
        <v>0</v>
      </c>
      <c r="M9" s="31">
        <v>0</v>
      </c>
      <c r="N9" s="31">
        <f t="shared" si="1"/>
        <v>3</v>
      </c>
      <c r="O9" s="34">
        <f t="shared" si="2"/>
        <v>3</v>
      </c>
      <c r="P9" s="46">
        <f t="shared" si="3"/>
        <v>0</v>
      </c>
      <c r="Q9" s="47">
        <f t="shared" si="4"/>
        <v>0</v>
      </c>
      <c r="R9" s="34">
        <f t="shared" si="5"/>
        <v>0</v>
      </c>
      <c r="S9" s="46">
        <f t="shared" si="6"/>
        <v>0</v>
      </c>
      <c r="T9" s="47">
        <f t="shared" si="7"/>
        <v>0</v>
      </c>
      <c r="U9" s="34">
        <f t="shared" si="8"/>
        <v>0</v>
      </c>
      <c r="V9" s="33">
        <f t="shared" si="9"/>
        <v>0</v>
      </c>
      <c r="W9" s="34">
        <f t="shared" si="10"/>
        <v>0</v>
      </c>
      <c r="X9" s="46">
        <f t="shared" si="11"/>
        <v>0</v>
      </c>
      <c r="Y9" s="34">
        <f t="shared" si="12"/>
        <v>0</v>
      </c>
      <c r="Z9" s="59">
        <f t="shared" si="13"/>
        <v>0</v>
      </c>
      <c r="AA9" s="60">
        <f t="shared" si="14"/>
        <v>1</v>
      </c>
      <c r="AB9" s="30">
        <f t="shared" si="15"/>
        <v>1</v>
      </c>
      <c r="AC9" s="66">
        <f t="shared" si="16"/>
        <v>0</v>
      </c>
      <c r="AD9" s="67">
        <f t="shared" si="17"/>
        <v>1</v>
      </c>
      <c r="AE9" s="68">
        <f t="shared" si="18"/>
        <v>1</v>
      </c>
      <c r="AF9" s="66">
        <f t="shared" si="19"/>
        <v>0</v>
      </c>
      <c r="AG9" s="68">
        <f t="shared" si="20"/>
        <v>0</v>
      </c>
      <c r="AH9" s="66">
        <f t="shared" si="21"/>
        <v>0</v>
      </c>
      <c r="AI9" s="68">
        <f t="shared" si="22"/>
        <v>0</v>
      </c>
    </row>
    <row r="10" spans="2:35" x14ac:dyDescent="0.4">
      <c r="B10" s="17" t="s">
        <v>717</v>
      </c>
      <c r="C10" s="14">
        <v>2</v>
      </c>
      <c r="D10" s="14">
        <v>6</v>
      </c>
      <c r="E10" s="14" t="s">
        <v>46</v>
      </c>
      <c r="F10" s="42" t="str">
        <f>'Security Checklist (Level Up)'!M16</f>
        <v>Assess by selecting from the pull-down menu</v>
      </c>
      <c r="G10" s="15" t="str">
        <f t="shared" si="0"/>
        <v>Assess by selecting from the pull-down menu</v>
      </c>
      <c r="I10" s="23">
        <v>6</v>
      </c>
      <c r="J10" s="23" t="s">
        <v>720</v>
      </c>
      <c r="K10" s="33">
        <v>2</v>
      </c>
      <c r="L10" s="31">
        <v>2</v>
      </c>
      <c r="M10" s="31">
        <v>3</v>
      </c>
      <c r="N10" s="31">
        <f t="shared" si="1"/>
        <v>4</v>
      </c>
      <c r="O10" s="34">
        <f t="shared" si="2"/>
        <v>7</v>
      </c>
      <c r="P10" s="46">
        <f t="shared" si="3"/>
        <v>0</v>
      </c>
      <c r="Q10" s="47">
        <f t="shared" si="4"/>
        <v>0</v>
      </c>
      <c r="R10" s="34">
        <f t="shared" si="5"/>
        <v>0</v>
      </c>
      <c r="S10" s="46">
        <f t="shared" si="6"/>
        <v>0</v>
      </c>
      <c r="T10" s="47">
        <f t="shared" si="7"/>
        <v>0</v>
      </c>
      <c r="U10" s="34">
        <f t="shared" si="8"/>
        <v>0</v>
      </c>
      <c r="V10" s="33">
        <f t="shared" si="9"/>
        <v>0</v>
      </c>
      <c r="W10" s="34">
        <f t="shared" si="10"/>
        <v>0</v>
      </c>
      <c r="X10" s="46">
        <f t="shared" si="11"/>
        <v>0</v>
      </c>
      <c r="Y10" s="34">
        <f t="shared" si="12"/>
        <v>0</v>
      </c>
      <c r="Z10" s="59">
        <f t="shared" si="13"/>
        <v>0</v>
      </c>
      <c r="AA10" s="60">
        <f t="shared" si="14"/>
        <v>0</v>
      </c>
      <c r="AB10" s="30">
        <f t="shared" si="15"/>
        <v>0</v>
      </c>
      <c r="AC10" s="66">
        <f t="shared" si="16"/>
        <v>0</v>
      </c>
      <c r="AD10" s="67">
        <f t="shared" si="17"/>
        <v>0</v>
      </c>
      <c r="AE10" s="68">
        <f t="shared" si="18"/>
        <v>0</v>
      </c>
      <c r="AF10" s="66">
        <f t="shared" si="19"/>
        <v>0</v>
      </c>
      <c r="AG10" s="68">
        <f t="shared" si="20"/>
        <v>0</v>
      </c>
      <c r="AH10" s="66">
        <f t="shared" si="21"/>
        <v>0</v>
      </c>
      <c r="AI10" s="68">
        <f t="shared" si="22"/>
        <v>0</v>
      </c>
    </row>
    <row r="11" spans="2:35" x14ac:dyDescent="0.4">
      <c r="B11" s="17" t="s">
        <v>717</v>
      </c>
      <c r="C11" s="14">
        <v>2</v>
      </c>
      <c r="D11" s="14">
        <v>7</v>
      </c>
      <c r="E11" s="14" t="s">
        <v>46</v>
      </c>
      <c r="F11" s="42" t="str">
        <f>'Security Checklist (Level Up)'!M17</f>
        <v>Assess by selecting from the pull-down menu</v>
      </c>
      <c r="G11" s="15" t="str">
        <f t="shared" si="0"/>
        <v>Assess by selecting from the pull-down menu</v>
      </c>
      <c r="I11" s="23">
        <v>7</v>
      </c>
      <c r="J11" s="23" t="s">
        <v>721</v>
      </c>
      <c r="K11" s="33">
        <v>5</v>
      </c>
      <c r="L11" s="31">
        <v>6</v>
      </c>
      <c r="M11" s="31">
        <v>2</v>
      </c>
      <c r="N11" s="31">
        <f t="shared" si="1"/>
        <v>11</v>
      </c>
      <c r="O11" s="34">
        <f t="shared" si="2"/>
        <v>13</v>
      </c>
      <c r="P11" s="46">
        <f t="shared" si="3"/>
        <v>0</v>
      </c>
      <c r="Q11" s="47">
        <f t="shared" si="4"/>
        <v>0</v>
      </c>
      <c r="R11" s="34">
        <f t="shared" si="5"/>
        <v>0</v>
      </c>
      <c r="S11" s="46">
        <f t="shared" si="6"/>
        <v>0</v>
      </c>
      <c r="T11" s="47">
        <f t="shared" si="7"/>
        <v>0</v>
      </c>
      <c r="U11" s="34">
        <f t="shared" si="8"/>
        <v>0</v>
      </c>
      <c r="V11" s="33">
        <f t="shared" si="9"/>
        <v>0</v>
      </c>
      <c r="W11" s="34">
        <f t="shared" si="10"/>
        <v>0</v>
      </c>
      <c r="X11" s="46">
        <f t="shared" si="11"/>
        <v>0</v>
      </c>
      <c r="Y11" s="34">
        <f t="shared" si="12"/>
        <v>0</v>
      </c>
      <c r="Z11" s="59">
        <f t="shared" si="13"/>
        <v>0</v>
      </c>
      <c r="AA11" s="60">
        <f t="shared" si="14"/>
        <v>0</v>
      </c>
      <c r="AB11" s="30">
        <f t="shared" si="15"/>
        <v>0</v>
      </c>
      <c r="AC11" s="66">
        <f t="shared" si="16"/>
        <v>0</v>
      </c>
      <c r="AD11" s="67">
        <f t="shared" si="17"/>
        <v>0</v>
      </c>
      <c r="AE11" s="68">
        <f t="shared" si="18"/>
        <v>0</v>
      </c>
      <c r="AF11" s="66">
        <f t="shared" si="19"/>
        <v>0</v>
      </c>
      <c r="AG11" s="68">
        <f t="shared" si="20"/>
        <v>0</v>
      </c>
      <c r="AH11" s="66">
        <f t="shared" si="21"/>
        <v>0</v>
      </c>
      <c r="AI11" s="68">
        <f t="shared" si="22"/>
        <v>0</v>
      </c>
    </row>
    <row r="12" spans="2:35" x14ac:dyDescent="0.4">
      <c r="B12" s="18" t="s">
        <v>717</v>
      </c>
      <c r="C12" s="19">
        <v>2</v>
      </c>
      <c r="D12" s="19">
        <v>8</v>
      </c>
      <c r="E12" s="19" t="s">
        <v>36</v>
      </c>
      <c r="F12" s="43" t="str">
        <f>'Security Checklist (Level Up)'!M18</f>
        <v>Assess by selecting from the pull-down menu</v>
      </c>
      <c r="G12" s="20" t="str">
        <f t="shared" si="0"/>
        <v>Assess by selecting from the pull-down menu</v>
      </c>
      <c r="I12" s="23">
        <v>8</v>
      </c>
      <c r="J12" s="23" t="s">
        <v>722</v>
      </c>
      <c r="K12" s="33">
        <v>2</v>
      </c>
      <c r="L12" s="31">
        <v>0</v>
      </c>
      <c r="M12" s="31">
        <v>6</v>
      </c>
      <c r="N12" s="31">
        <f t="shared" si="1"/>
        <v>2</v>
      </c>
      <c r="O12" s="34">
        <f t="shared" si="2"/>
        <v>8</v>
      </c>
      <c r="P12" s="46">
        <f t="shared" si="3"/>
        <v>0</v>
      </c>
      <c r="Q12" s="47">
        <f t="shared" si="4"/>
        <v>0</v>
      </c>
      <c r="R12" s="34">
        <f t="shared" si="5"/>
        <v>0</v>
      </c>
      <c r="S12" s="46">
        <f t="shared" si="6"/>
        <v>0</v>
      </c>
      <c r="T12" s="47">
        <f t="shared" si="7"/>
        <v>0</v>
      </c>
      <c r="U12" s="34">
        <f t="shared" si="8"/>
        <v>0</v>
      </c>
      <c r="V12" s="33">
        <f t="shared" si="9"/>
        <v>0</v>
      </c>
      <c r="W12" s="34">
        <f t="shared" si="10"/>
        <v>0</v>
      </c>
      <c r="X12" s="46">
        <f t="shared" si="11"/>
        <v>0</v>
      </c>
      <c r="Y12" s="34">
        <f t="shared" si="12"/>
        <v>0</v>
      </c>
      <c r="Z12" s="59">
        <f t="shared" si="13"/>
        <v>0</v>
      </c>
      <c r="AA12" s="60">
        <f t="shared" si="14"/>
        <v>1</v>
      </c>
      <c r="AB12" s="30">
        <f t="shared" si="15"/>
        <v>0</v>
      </c>
      <c r="AC12" s="66">
        <f t="shared" si="16"/>
        <v>0</v>
      </c>
      <c r="AD12" s="67">
        <f t="shared" si="17"/>
        <v>1</v>
      </c>
      <c r="AE12" s="68">
        <f t="shared" si="18"/>
        <v>0</v>
      </c>
      <c r="AF12" s="66">
        <f t="shared" si="19"/>
        <v>0</v>
      </c>
      <c r="AG12" s="68">
        <f t="shared" si="20"/>
        <v>0</v>
      </c>
      <c r="AH12" s="66">
        <f t="shared" si="21"/>
        <v>0</v>
      </c>
      <c r="AI12" s="68">
        <f t="shared" si="22"/>
        <v>0</v>
      </c>
    </row>
    <row r="13" spans="2:35" x14ac:dyDescent="0.4">
      <c r="B13" s="16" t="s">
        <v>723</v>
      </c>
      <c r="C13" s="11">
        <v>3</v>
      </c>
      <c r="D13" s="11">
        <v>9</v>
      </c>
      <c r="E13" s="11" t="s">
        <v>36</v>
      </c>
      <c r="F13" s="41" t="str">
        <f>'Security Checklist (Level Up)'!M19</f>
        <v>Assess by selecting from the pull-down menu</v>
      </c>
      <c r="G13" s="12" t="str">
        <f t="shared" si="0"/>
        <v>Assess by selecting from the pull-down menu</v>
      </c>
      <c r="I13" s="23">
        <v>9</v>
      </c>
      <c r="J13" s="23" t="s">
        <v>248</v>
      </c>
      <c r="K13" s="33">
        <v>3</v>
      </c>
      <c r="L13" s="31">
        <v>2</v>
      </c>
      <c r="M13" s="31">
        <v>0</v>
      </c>
      <c r="N13" s="31">
        <f t="shared" si="1"/>
        <v>5</v>
      </c>
      <c r="O13" s="34">
        <f t="shared" si="2"/>
        <v>5</v>
      </c>
      <c r="P13" s="46">
        <f t="shared" si="3"/>
        <v>0</v>
      </c>
      <c r="Q13" s="47">
        <f t="shared" si="4"/>
        <v>0</v>
      </c>
      <c r="R13" s="34">
        <f t="shared" si="5"/>
        <v>0</v>
      </c>
      <c r="S13" s="46">
        <f t="shared" si="6"/>
        <v>0</v>
      </c>
      <c r="T13" s="47">
        <f t="shared" si="7"/>
        <v>0</v>
      </c>
      <c r="U13" s="34">
        <f t="shared" si="8"/>
        <v>0</v>
      </c>
      <c r="V13" s="33">
        <f t="shared" si="9"/>
        <v>0</v>
      </c>
      <c r="W13" s="34">
        <f t="shared" si="10"/>
        <v>0</v>
      </c>
      <c r="X13" s="46">
        <f t="shared" si="11"/>
        <v>0</v>
      </c>
      <c r="Y13" s="34">
        <f t="shared" si="12"/>
        <v>0</v>
      </c>
      <c r="Z13" s="59">
        <f t="shared" si="13"/>
        <v>0</v>
      </c>
      <c r="AA13" s="60">
        <f t="shared" si="14"/>
        <v>0</v>
      </c>
      <c r="AB13" s="30">
        <f t="shared" si="15"/>
        <v>1</v>
      </c>
      <c r="AC13" s="66">
        <f t="shared" si="16"/>
        <v>0</v>
      </c>
      <c r="AD13" s="67">
        <f t="shared" si="17"/>
        <v>0</v>
      </c>
      <c r="AE13" s="68">
        <f t="shared" si="18"/>
        <v>1</v>
      </c>
      <c r="AF13" s="66">
        <f t="shared" si="19"/>
        <v>0</v>
      </c>
      <c r="AG13" s="68">
        <f t="shared" si="20"/>
        <v>0</v>
      </c>
      <c r="AH13" s="66">
        <f t="shared" si="21"/>
        <v>0</v>
      </c>
      <c r="AI13" s="68">
        <f t="shared" si="22"/>
        <v>0</v>
      </c>
    </row>
    <row r="14" spans="2:35" x14ac:dyDescent="0.4">
      <c r="B14" s="17" t="s">
        <v>723</v>
      </c>
      <c r="C14" s="14">
        <v>3</v>
      </c>
      <c r="D14" s="14">
        <v>10</v>
      </c>
      <c r="E14" s="14" t="s">
        <v>46</v>
      </c>
      <c r="F14" s="42" t="str">
        <f>'Security Checklist (Level Up)'!M20</f>
        <v>Assess by selecting from the pull-down menu</v>
      </c>
      <c r="G14" s="15" t="str">
        <f t="shared" si="0"/>
        <v>Assess by selecting from the pull-down menu</v>
      </c>
      <c r="I14" s="23">
        <v>10</v>
      </c>
      <c r="J14" s="23" t="s">
        <v>268</v>
      </c>
      <c r="K14" s="33">
        <v>3</v>
      </c>
      <c r="L14" s="31">
        <v>2</v>
      </c>
      <c r="M14" s="31">
        <v>0</v>
      </c>
      <c r="N14" s="31">
        <f t="shared" si="1"/>
        <v>5</v>
      </c>
      <c r="O14" s="34">
        <f t="shared" si="2"/>
        <v>5</v>
      </c>
      <c r="P14" s="46">
        <f t="shared" si="3"/>
        <v>0</v>
      </c>
      <c r="Q14" s="47">
        <f t="shared" si="4"/>
        <v>0</v>
      </c>
      <c r="R14" s="34">
        <f t="shared" si="5"/>
        <v>0</v>
      </c>
      <c r="S14" s="46">
        <f t="shared" si="6"/>
        <v>0</v>
      </c>
      <c r="T14" s="47">
        <f t="shared" si="7"/>
        <v>0</v>
      </c>
      <c r="U14" s="34">
        <f t="shared" si="8"/>
        <v>0</v>
      </c>
      <c r="V14" s="33">
        <f t="shared" si="9"/>
        <v>0</v>
      </c>
      <c r="W14" s="34">
        <f t="shared" si="10"/>
        <v>0</v>
      </c>
      <c r="X14" s="46">
        <f t="shared" si="11"/>
        <v>0</v>
      </c>
      <c r="Y14" s="34">
        <f t="shared" si="12"/>
        <v>0</v>
      </c>
      <c r="Z14" s="59">
        <f t="shared" si="13"/>
        <v>0</v>
      </c>
      <c r="AA14" s="60">
        <f t="shared" si="14"/>
        <v>0</v>
      </c>
      <c r="AB14" s="30">
        <f t="shared" si="15"/>
        <v>1</v>
      </c>
      <c r="AC14" s="66">
        <f t="shared" si="16"/>
        <v>0</v>
      </c>
      <c r="AD14" s="67">
        <f t="shared" si="17"/>
        <v>0</v>
      </c>
      <c r="AE14" s="68">
        <f t="shared" si="18"/>
        <v>1</v>
      </c>
      <c r="AF14" s="66">
        <f t="shared" si="19"/>
        <v>0</v>
      </c>
      <c r="AG14" s="68">
        <f t="shared" si="20"/>
        <v>0</v>
      </c>
      <c r="AH14" s="66">
        <f t="shared" si="21"/>
        <v>0</v>
      </c>
      <c r="AI14" s="68">
        <f t="shared" si="22"/>
        <v>0</v>
      </c>
    </row>
    <row r="15" spans="2:35" x14ac:dyDescent="0.4">
      <c r="B15" s="17" t="s">
        <v>723</v>
      </c>
      <c r="C15" s="14">
        <v>3</v>
      </c>
      <c r="D15" s="14">
        <v>11</v>
      </c>
      <c r="E15" s="14" t="s">
        <v>36</v>
      </c>
      <c r="F15" s="42" t="str">
        <f>'Security Checklist (Level Up)'!M21</f>
        <v>Assess by selecting from the pull-down menu</v>
      </c>
      <c r="G15" s="15" t="str">
        <f t="shared" si="0"/>
        <v>Assess by selecting from the pull-down menu</v>
      </c>
      <c r="I15" s="23">
        <v>11</v>
      </c>
      <c r="J15" s="23" t="s">
        <v>289</v>
      </c>
      <c r="K15" s="33">
        <v>3</v>
      </c>
      <c r="L15" s="31">
        <v>3</v>
      </c>
      <c r="M15" s="31">
        <v>1</v>
      </c>
      <c r="N15" s="31">
        <f t="shared" si="1"/>
        <v>6</v>
      </c>
      <c r="O15" s="34">
        <f t="shared" si="2"/>
        <v>7</v>
      </c>
      <c r="P15" s="46">
        <f t="shared" si="3"/>
        <v>0</v>
      </c>
      <c r="Q15" s="47">
        <f t="shared" si="4"/>
        <v>0</v>
      </c>
      <c r="R15" s="34">
        <f t="shared" si="5"/>
        <v>0</v>
      </c>
      <c r="S15" s="46">
        <f t="shared" si="6"/>
        <v>0</v>
      </c>
      <c r="T15" s="47">
        <f t="shared" si="7"/>
        <v>0</v>
      </c>
      <c r="U15" s="34">
        <f t="shared" si="8"/>
        <v>0</v>
      </c>
      <c r="V15" s="33">
        <f t="shared" si="9"/>
        <v>0</v>
      </c>
      <c r="W15" s="34">
        <f t="shared" si="10"/>
        <v>0</v>
      </c>
      <c r="X15" s="46">
        <f t="shared" si="11"/>
        <v>0</v>
      </c>
      <c r="Y15" s="34">
        <f t="shared" si="12"/>
        <v>0</v>
      </c>
      <c r="Z15" s="59">
        <f t="shared" si="13"/>
        <v>0</v>
      </c>
      <c r="AA15" s="60">
        <f t="shared" si="14"/>
        <v>0</v>
      </c>
      <c r="AB15" s="30">
        <f t="shared" si="15"/>
        <v>0</v>
      </c>
      <c r="AC15" s="66">
        <f t="shared" si="16"/>
        <v>0</v>
      </c>
      <c r="AD15" s="67">
        <f t="shared" si="17"/>
        <v>0</v>
      </c>
      <c r="AE15" s="68">
        <f t="shared" si="18"/>
        <v>0</v>
      </c>
      <c r="AF15" s="66">
        <f t="shared" si="19"/>
        <v>0</v>
      </c>
      <c r="AG15" s="68">
        <f t="shared" si="20"/>
        <v>0</v>
      </c>
      <c r="AH15" s="66">
        <f t="shared" si="21"/>
        <v>0</v>
      </c>
      <c r="AI15" s="68">
        <f t="shared" si="22"/>
        <v>0</v>
      </c>
    </row>
    <row r="16" spans="2:35" x14ac:dyDescent="0.4">
      <c r="B16" s="18" t="s">
        <v>723</v>
      </c>
      <c r="C16" s="19">
        <v>3</v>
      </c>
      <c r="D16" s="19">
        <v>12</v>
      </c>
      <c r="E16" s="19" t="s">
        <v>46</v>
      </c>
      <c r="F16" s="43" t="str">
        <f>'Security Checklist (Level Up)'!M22</f>
        <v>Assess by selecting from the pull-down menu</v>
      </c>
      <c r="G16" s="20" t="str">
        <f t="shared" si="0"/>
        <v>Assess by selecting from the pull-down menu</v>
      </c>
      <c r="I16" s="23">
        <v>12</v>
      </c>
      <c r="J16" s="23" t="s">
        <v>315</v>
      </c>
      <c r="K16" s="33">
        <v>3</v>
      </c>
      <c r="L16" s="31">
        <v>0</v>
      </c>
      <c r="M16" s="31">
        <v>1</v>
      </c>
      <c r="N16" s="31">
        <f t="shared" si="1"/>
        <v>3</v>
      </c>
      <c r="O16" s="34">
        <f t="shared" si="2"/>
        <v>4</v>
      </c>
      <c r="P16" s="46">
        <f t="shared" si="3"/>
        <v>0</v>
      </c>
      <c r="Q16" s="47">
        <f t="shared" si="4"/>
        <v>0</v>
      </c>
      <c r="R16" s="34">
        <f t="shared" si="5"/>
        <v>0</v>
      </c>
      <c r="S16" s="46">
        <f t="shared" si="6"/>
        <v>0</v>
      </c>
      <c r="T16" s="47">
        <f t="shared" si="7"/>
        <v>0</v>
      </c>
      <c r="U16" s="34">
        <f t="shared" si="8"/>
        <v>0</v>
      </c>
      <c r="V16" s="33">
        <f t="shared" si="9"/>
        <v>0</v>
      </c>
      <c r="W16" s="34">
        <f t="shared" si="10"/>
        <v>0</v>
      </c>
      <c r="X16" s="46">
        <f t="shared" si="11"/>
        <v>0</v>
      </c>
      <c r="Y16" s="34">
        <f t="shared" si="12"/>
        <v>0</v>
      </c>
      <c r="Z16" s="59">
        <f t="shared" si="13"/>
        <v>0</v>
      </c>
      <c r="AA16" s="60">
        <f t="shared" si="14"/>
        <v>1</v>
      </c>
      <c r="AB16" s="30">
        <f t="shared" si="15"/>
        <v>0</v>
      </c>
      <c r="AC16" s="66">
        <f t="shared" si="16"/>
        <v>0</v>
      </c>
      <c r="AD16" s="67">
        <f t="shared" si="17"/>
        <v>1</v>
      </c>
      <c r="AE16" s="68">
        <f t="shared" si="18"/>
        <v>0</v>
      </c>
      <c r="AF16" s="66">
        <f t="shared" si="19"/>
        <v>0</v>
      </c>
      <c r="AG16" s="68">
        <f t="shared" si="20"/>
        <v>0</v>
      </c>
      <c r="AH16" s="66">
        <f t="shared" si="21"/>
        <v>0</v>
      </c>
      <c r="AI16" s="68">
        <f t="shared" si="22"/>
        <v>0</v>
      </c>
    </row>
    <row r="17" spans="2:35" x14ac:dyDescent="0.4">
      <c r="B17" s="17" t="s">
        <v>724</v>
      </c>
      <c r="C17" s="14">
        <v>4</v>
      </c>
      <c r="D17" s="14">
        <v>13</v>
      </c>
      <c r="E17" s="14" t="s">
        <v>36</v>
      </c>
      <c r="F17" s="42" t="str">
        <f>'Security Checklist (Level Up)'!M23</f>
        <v>Assess by selecting from the pull-down menu</v>
      </c>
      <c r="G17" s="15" t="str">
        <f t="shared" si="0"/>
        <v>Assess by selecting from the pull-down menu</v>
      </c>
      <c r="I17" s="23">
        <v>13</v>
      </c>
      <c r="J17" s="23" t="s">
        <v>332</v>
      </c>
      <c r="K17" s="33">
        <v>1</v>
      </c>
      <c r="L17" s="31">
        <v>0</v>
      </c>
      <c r="M17" s="31">
        <v>3</v>
      </c>
      <c r="N17" s="31">
        <f t="shared" si="1"/>
        <v>1</v>
      </c>
      <c r="O17" s="34">
        <f t="shared" si="2"/>
        <v>4</v>
      </c>
      <c r="P17" s="46">
        <f t="shared" si="3"/>
        <v>0</v>
      </c>
      <c r="Q17" s="47">
        <f t="shared" si="4"/>
        <v>0</v>
      </c>
      <c r="R17" s="34">
        <f t="shared" si="5"/>
        <v>0</v>
      </c>
      <c r="S17" s="46">
        <f t="shared" si="6"/>
        <v>0</v>
      </c>
      <c r="T17" s="47">
        <f t="shared" si="7"/>
        <v>0</v>
      </c>
      <c r="U17" s="34">
        <f t="shared" si="8"/>
        <v>0</v>
      </c>
      <c r="V17" s="33">
        <f t="shared" si="9"/>
        <v>0</v>
      </c>
      <c r="W17" s="34">
        <f t="shared" si="10"/>
        <v>0</v>
      </c>
      <c r="X17" s="46">
        <f t="shared" si="11"/>
        <v>0</v>
      </c>
      <c r="Y17" s="34">
        <f t="shared" si="12"/>
        <v>0</v>
      </c>
      <c r="Z17" s="59">
        <f t="shared" si="13"/>
        <v>0</v>
      </c>
      <c r="AA17" s="60">
        <f t="shared" si="14"/>
        <v>1</v>
      </c>
      <c r="AB17" s="30">
        <f t="shared" si="15"/>
        <v>0</v>
      </c>
      <c r="AC17" s="66">
        <f t="shared" si="16"/>
        <v>0</v>
      </c>
      <c r="AD17" s="67">
        <f t="shared" si="17"/>
        <v>1</v>
      </c>
      <c r="AE17" s="68">
        <f t="shared" si="18"/>
        <v>0</v>
      </c>
      <c r="AF17" s="66">
        <f t="shared" si="19"/>
        <v>0</v>
      </c>
      <c r="AG17" s="68">
        <f t="shared" si="20"/>
        <v>0</v>
      </c>
      <c r="AH17" s="66">
        <f t="shared" si="21"/>
        <v>0</v>
      </c>
      <c r="AI17" s="68">
        <f t="shared" si="22"/>
        <v>0</v>
      </c>
    </row>
    <row r="18" spans="2:35" x14ac:dyDescent="0.4">
      <c r="B18" s="17" t="s">
        <v>724</v>
      </c>
      <c r="C18" s="14">
        <v>4</v>
      </c>
      <c r="D18" s="14">
        <v>14</v>
      </c>
      <c r="E18" s="14" t="s">
        <v>46</v>
      </c>
      <c r="F18" s="42" t="str">
        <f>'Security Checklist (Level Up)'!M24</f>
        <v>Assess by selecting from the pull-down menu</v>
      </c>
      <c r="G18" s="15" t="str">
        <f t="shared" si="0"/>
        <v>Assess by selecting from the pull-down menu</v>
      </c>
      <c r="I18" s="23">
        <v>14</v>
      </c>
      <c r="J18" s="23" t="s">
        <v>349</v>
      </c>
      <c r="K18" s="33">
        <v>3</v>
      </c>
      <c r="L18" s="31">
        <v>2</v>
      </c>
      <c r="M18" s="31">
        <v>0</v>
      </c>
      <c r="N18" s="31">
        <f t="shared" si="1"/>
        <v>5</v>
      </c>
      <c r="O18" s="34">
        <f t="shared" si="2"/>
        <v>5</v>
      </c>
      <c r="P18" s="46">
        <f t="shared" si="3"/>
        <v>0</v>
      </c>
      <c r="Q18" s="47">
        <f t="shared" si="4"/>
        <v>0</v>
      </c>
      <c r="R18" s="34">
        <f t="shared" si="5"/>
        <v>0</v>
      </c>
      <c r="S18" s="46">
        <f t="shared" si="6"/>
        <v>0</v>
      </c>
      <c r="T18" s="47">
        <f t="shared" si="7"/>
        <v>0</v>
      </c>
      <c r="U18" s="34">
        <f t="shared" si="8"/>
        <v>0</v>
      </c>
      <c r="V18" s="33">
        <f t="shared" si="9"/>
        <v>0</v>
      </c>
      <c r="W18" s="34">
        <f t="shared" si="10"/>
        <v>0</v>
      </c>
      <c r="X18" s="46">
        <f t="shared" si="11"/>
        <v>0</v>
      </c>
      <c r="Y18" s="34">
        <f t="shared" si="12"/>
        <v>0</v>
      </c>
      <c r="Z18" s="59">
        <f t="shared" si="13"/>
        <v>0</v>
      </c>
      <c r="AA18" s="60">
        <f t="shared" si="14"/>
        <v>0</v>
      </c>
      <c r="AB18" s="30">
        <f t="shared" si="15"/>
        <v>1</v>
      </c>
      <c r="AC18" s="66">
        <f t="shared" si="16"/>
        <v>0</v>
      </c>
      <c r="AD18" s="67">
        <f t="shared" si="17"/>
        <v>0</v>
      </c>
      <c r="AE18" s="68">
        <f t="shared" si="18"/>
        <v>1</v>
      </c>
      <c r="AF18" s="66">
        <f t="shared" si="19"/>
        <v>0</v>
      </c>
      <c r="AG18" s="68">
        <f t="shared" si="20"/>
        <v>0</v>
      </c>
      <c r="AH18" s="66">
        <f t="shared" si="21"/>
        <v>0</v>
      </c>
      <c r="AI18" s="68">
        <f t="shared" si="22"/>
        <v>0</v>
      </c>
    </row>
    <row r="19" spans="2:35" x14ac:dyDescent="0.4">
      <c r="B19" s="17" t="s">
        <v>724</v>
      </c>
      <c r="C19" s="14">
        <v>4</v>
      </c>
      <c r="D19" s="14">
        <v>15</v>
      </c>
      <c r="E19" s="14" t="s">
        <v>36</v>
      </c>
      <c r="F19" s="42" t="str">
        <f>'Security Checklist (Level Up)'!M25</f>
        <v>Assess by selecting from the pull-down menu</v>
      </c>
      <c r="G19" s="15" t="str">
        <f t="shared" si="0"/>
        <v>Assess by selecting from the pull-down menu</v>
      </c>
      <c r="I19" s="23">
        <v>15</v>
      </c>
      <c r="J19" s="23" t="s">
        <v>371</v>
      </c>
      <c r="K19" s="33">
        <v>1</v>
      </c>
      <c r="L19" s="31">
        <v>2</v>
      </c>
      <c r="M19" s="31">
        <v>2</v>
      </c>
      <c r="N19" s="31">
        <f t="shared" si="1"/>
        <v>3</v>
      </c>
      <c r="O19" s="34">
        <f t="shared" si="2"/>
        <v>5</v>
      </c>
      <c r="P19" s="46">
        <f t="shared" si="3"/>
        <v>0</v>
      </c>
      <c r="Q19" s="47">
        <f t="shared" si="4"/>
        <v>0</v>
      </c>
      <c r="R19" s="34">
        <f t="shared" si="5"/>
        <v>0</v>
      </c>
      <c r="S19" s="46">
        <f t="shared" si="6"/>
        <v>0</v>
      </c>
      <c r="T19" s="47">
        <f t="shared" si="7"/>
        <v>0</v>
      </c>
      <c r="U19" s="34">
        <f t="shared" si="8"/>
        <v>0</v>
      </c>
      <c r="V19" s="33">
        <f t="shared" si="9"/>
        <v>0</v>
      </c>
      <c r="W19" s="34">
        <f t="shared" si="10"/>
        <v>0</v>
      </c>
      <c r="X19" s="46">
        <f t="shared" si="11"/>
        <v>0</v>
      </c>
      <c r="Y19" s="34">
        <f t="shared" si="12"/>
        <v>0</v>
      </c>
      <c r="Z19" s="59">
        <f t="shared" si="13"/>
        <v>0</v>
      </c>
      <c r="AA19" s="60">
        <f t="shared" si="14"/>
        <v>0</v>
      </c>
      <c r="AB19" s="30">
        <f t="shared" si="15"/>
        <v>0</v>
      </c>
      <c r="AC19" s="66">
        <f t="shared" si="16"/>
        <v>0</v>
      </c>
      <c r="AD19" s="67">
        <f t="shared" si="17"/>
        <v>0</v>
      </c>
      <c r="AE19" s="68">
        <f t="shared" si="18"/>
        <v>0</v>
      </c>
      <c r="AF19" s="66">
        <f t="shared" si="19"/>
        <v>0</v>
      </c>
      <c r="AG19" s="68">
        <f t="shared" si="20"/>
        <v>0</v>
      </c>
      <c r="AH19" s="66">
        <f t="shared" si="21"/>
        <v>0</v>
      </c>
      <c r="AI19" s="68">
        <f t="shared" si="22"/>
        <v>0</v>
      </c>
    </row>
    <row r="20" spans="2:35" x14ac:dyDescent="0.4">
      <c r="B20" s="17" t="s">
        <v>724</v>
      </c>
      <c r="C20" s="14">
        <v>4</v>
      </c>
      <c r="D20" s="14">
        <v>16</v>
      </c>
      <c r="E20" s="14" t="s">
        <v>36</v>
      </c>
      <c r="F20" s="42" t="str">
        <f>'Security Checklist (Level Up)'!M26</f>
        <v>Assess by selecting from the pull-down menu</v>
      </c>
      <c r="G20" s="15" t="str">
        <f t="shared" si="0"/>
        <v>Assess by selecting from the pull-down menu</v>
      </c>
      <c r="I20" s="23">
        <v>16</v>
      </c>
      <c r="J20" s="23" t="s">
        <v>394</v>
      </c>
      <c r="K20" s="33">
        <v>2</v>
      </c>
      <c r="L20" s="31">
        <v>15</v>
      </c>
      <c r="M20" s="31">
        <v>2</v>
      </c>
      <c r="N20" s="31">
        <f t="shared" si="1"/>
        <v>17</v>
      </c>
      <c r="O20" s="34">
        <f t="shared" si="2"/>
        <v>19</v>
      </c>
      <c r="P20" s="46">
        <f t="shared" si="3"/>
        <v>0</v>
      </c>
      <c r="Q20" s="47">
        <f t="shared" si="4"/>
        <v>0</v>
      </c>
      <c r="R20" s="34">
        <f t="shared" si="5"/>
        <v>0</v>
      </c>
      <c r="S20" s="46">
        <f t="shared" si="6"/>
        <v>0</v>
      </c>
      <c r="T20" s="47">
        <f t="shared" si="7"/>
        <v>0</v>
      </c>
      <c r="U20" s="34">
        <f t="shared" si="8"/>
        <v>0</v>
      </c>
      <c r="V20" s="33">
        <f t="shared" si="9"/>
        <v>0</v>
      </c>
      <c r="W20" s="34">
        <f t="shared" si="10"/>
        <v>0</v>
      </c>
      <c r="X20" s="46">
        <f t="shared" si="11"/>
        <v>0</v>
      </c>
      <c r="Y20" s="34">
        <f t="shared" si="12"/>
        <v>0</v>
      </c>
      <c r="Z20" s="59">
        <f t="shared" si="13"/>
        <v>0</v>
      </c>
      <c r="AA20" s="60">
        <f t="shared" si="14"/>
        <v>0</v>
      </c>
      <c r="AB20" s="30">
        <f t="shared" si="15"/>
        <v>0</v>
      </c>
      <c r="AC20" s="66">
        <f t="shared" si="16"/>
        <v>0</v>
      </c>
      <c r="AD20" s="67">
        <f t="shared" si="17"/>
        <v>0</v>
      </c>
      <c r="AE20" s="68">
        <f t="shared" si="18"/>
        <v>0</v>
      </c>
      <c r="AF20" s="66">
        <f t="shared" si="19"/>
        <v>0</v>
      </c>
      <c r="AG20" s="68">
        <f t="shared" si="20"/>
        <v>0</v>
      </c>
      <c r="AH20" s="66">
        <f t="shared" si="21"/>
        <v>0</v>
      </c>
      <c r="AI20" s="68">
        <f t="shared" si="22"/>
        <v>0</v>
      </c>
    </row>
    <row r="21" spans="2:35" x14ac:dyDescent="0.4">
      <c r="B21" s="18" t="s">
        <v>724</v>
      </c>
      <c r="C21" s="19">
        <v>4</v>
      </c>
      <c r="D21" s="19">
        <v>17</v>
      </c>
      <c r="E21" s="19" t="s">
        <v>46</v>
      </c>
      <c r="F21" s="43" t="str">
        <f>'Security Checklist (Level Up)'!M27</f>
        <v>Assess by selecting from the pull-down menu</v>
      </c>
      <c r="G21" s="20" t="str">
        <f t="shared" si="0"/>
        <v>Assess by selecting from the pull-down menu</v>
      </c>
      <c r="I21" s="23">
        <v>17</v>
      </c>
      <c r="J21" s="23" t="s">
        <v>469</v>
      </c>
      <c r="K21" s="33">
        <v>0</v>
      </c>
      <c r="L21" s="31">
        <v>10</v>
      </c>
      <c r="M21" s="31">
        <v>0</v>
      </c>
      <c r="N21" s="31">
        <f t="shared" si="1"/>
        <v>10</v>
      </c>
      <c r="O21" s="34">
        <f t="shared" si="2"/>
        <v>10</v>
      </c>
      <c r="P21" s="46">
        <f t="shared" si="3"/>
        <v>0</v>
      </c>
      <c r="Q21" s="47">
        <f t="shared" si="4"/>
        <v>0</v>
      </c>
      <c r="R21" s="34">
        <f t="shared" si="5"/>
        <v>0</v>
      </c>
      <c r="S21" s="46">
        <f t="shared" si="6"/>
        <v>0</v>
      </c>
      <c r="T21" s="47">
        <f t="shared" si="7"/>
        <v>0</v>
      </c>
      <c r="U21" s="34">
        <f t="shared" si="8"/>
        <v>0</v>
      </c>
      <c r="V21" s="33">
        <f t="shared" si="9"/>
        <v>0</v>
      </c>
      <c r="W21" s="34">
        <f t="shared" si="10"/>
        <v>0</v>
      </c>
      <c r="X21" s="46">
        <f t="shared" si="11"/>
        <v>0</v>
      </c>
      <c r="Y21" s="34">
        <f t="shared" si="12"/>
        <v>0</v>
      </c>
      <c r="Z21" s="59">
        <f>IFERROR($P21/$K21,1)</f>
        <v>1</v>
      </c>
      <c r="AA21" s="60">
        <f t="shared" si="14"/>
        <v>0</v>
      </c>
      <c r="AB21" s="30">
        <f t="shared" si="15"/>
        <v>1</v>
      </c>
      <c r="AC21" s="66">
        <f t="shared" si="16"/>
        <v>1</v>
      </c>
      <c r="AD21" s="67">
        <f t="shared" si="17"/>
        <v>0</v>
      </c>
      <c r="AE21" s="68">
        <f t="shared" si="18"/>
        <v>1</v>
      </c>
      <c r="AF21" s="66">
        <f t="shared" si="19"/>
        <v>0</v>
      </c>
      <c r="AG21" s="68">
        <f t="shared" si="20"/>
        <v>0</v>
      </c>
      <c r="AH21" s="66">
        <f t="shared" si="21"/>
        <v>0</v>
      </c>
      <c r="AI21" s="68">
        <f t="shared" si="22"/>
        <v>0</v>
      </c>
    </row>
    <row r="22" spans="2:35" x14ac:dyDescent="0.4">
      <c r="B22" s="16" t="s">
        <v>725</v>
      </c>
      <c r="C22" s="11">
        <v>5</v>
      </c>
      <c r="D22" s="11">
        <v>18</v>
      </c>
      <c r="E22" s="11" t="s">
        <v>36</v>
      </c>
      <c r="F22" s="41" t="str">
        <f>'Security Checklist (Level Up)'!M28</f>
        <v>Assess by selecting from the pull-down menu</v>
      </c>
      <c r="G22" s="12" t="str">
        <f t="shared" si="0"/>
        <v>Assess by selecting from the pull-down menu</v>
      </c>
      <c r="I22" s="23">
        <v>18</v>
      </c>
      <c r="J22" s="23" t="s">
        <v>505</v>
      </c>
      <c r="K22" s="33">
        <v>4</v>
      </c>
      <c r="L22" s="31">
        <v>4</v>
      </c>
      <c r="M22" s="31">
        <v>2</v>
      </c>
      <c r="N22" s="31">
        <f t="shared" si="1"/>
        <v>8</v>
      </c>
      <c r="O22" s="34">
        <f t="shared" si="2"/>
        <v>10</v>
      </c>
      <c r="P22" s="46">
        <f t="shared" si="3"/>
        <v>0</v>
      </c>
      <c r="Q22" s="47">
        <f t="shared" si="4"/>
        <v>0</v>
      </c>
      <c r="R22" s="34">
        <f t="shared" si="5"/>
        <v>0</v>
      </c>
      <c r="S22" s="46">
        <f t="shared" si="6"/>
        <v>0</v>
      </c>
      <c r="T22" s="47">
        <f t="shared" si="7"/>
        <v>0</v>
      </c>
      <c r="U22" s="34">
        <f t="shared" si="8"/>
        <v>0</v>
      </c>
      <c r="V22" s="33">
        <f t="shared" si="9"/>
        <v>0</v>
      </c>
      <c r="W22" s="34">
        <f t="shared" si="10"/>
        <v>0</v>
      </c>
      <c r="X22" s="46">
        <f t="shared" si="11"/>
        <v>0</v>
      </c>
      <c r="Y22" s="34">
        <f t="shared" si="12"/>
        <v>0</v>
      </c>
      <c r="Z22" s="59">
        <f t="shared" si="13"/>
        <v>0</v>
      </c>
      <c r="AA22" s="60">
        <f t="shared" si="14"/>
        <v>0</v>
      </c>
      <c r="AB22" s="30">
        <f t="shared" si="15"/>
        <v>0</v>
      </c>
      <c r="AC22" s="66">
        <f t="shared" si="16"/>
        <v>0</v>
      </c>
      <c r="AD22" s="67">
        <f t="shared" si="17"/>
        <v>0</v>
      </c>
      <c r="AE22" s="68">
        <f t="shared" si="18"/>
        <v>0</v>
      </c>
      <c r="AF22" s="66">
        <f t="shared" si="19"/>
        <v>0</v>
      </c>
      <c r="AG22" s="68">
        <f t="shared" si="20"/>
        <v>0</v>
      </c>
      <c r="AH22" s="66">
        <f t="shared" si="21"/>
        <v>0</v>
      </c>
      <c r="AI22" s="68">
        <f t="shared" si="22"/>
        <v>0</v>
      </c>
    </row>
    <row r="23" spans="2:35" x14ac:dyDescent="0.4">
      <c r="B23" s="17" t="s">
        <v>725</v>
      </c>
      <c r="C23" s="14">
        <v>5</v>
      </c>
      <c r="D23" s="14">
        <v>19</v>
      </c>
      <c r="E23" s="14" t="s">
        <v>36</v>
      </c>
      <c r="F23" s="42" t="str">
        <f>'Security Checklist (Level Up)'!M29</f>
        <v>Assess by selecting from the pull-down menu</v>
      </c>
      <c r="G23" s="15" t="str">
        <f t="shared" si="0"/>
        <v>Assess by selecting from the pull-down menu</v>
      </c>
      <c r="I23" s="23">
        <v>19</v>
      </c>
      <c r="J23" s="23" t="s">
        <v>541</v>
      </c>
      <c r="K23" s="33">
        <v>1</v>
      </c>
      <c r="L23" s="31">
        <v>2</v>
      </c>
      <c r="M23" s="31">
        <v>3</v>
      </c>
      <c r="N23" s="31">
        <f t="shared" si="1"/>
        <v>3</v>
      </c>
      <c r="O23" s="34">
        <f t="shared" si="2"/>
        <v>6</v>
      </c>
      <c r="P23" s="46">
        <f t="shared" si="3"/>
        <v>0</v>
      </c>
      <c r="Q23" s="47">
        <f t="shared" si="4"/>
        <v>0</v>
      </c>
      <c r="R23" s="34">
        <f t="shared" si="5"/>
        <v>0</v>
      </c>
      <c r="S23" s="46">
        <f t="shared" si="6"/>
        <v>0</v>
      </c>
      <c r="T23" s="47">
        <f t="shared" si="7"/>
        <v>0</v>
      </c>
      <c r="U23" s="34">
        <f t="shared" si="8"/>
        <v>0</v>
      </c>
      <c r="V23" s="33">
        <f t="shared" si="9"/>
        <v>0</v>
      </c>
      <c r="W23" s="34">
        <f t="shared" si="10"/>
        <v>0</v>
      </c>
      <c r="X23" s="46">
        <f t="shared" si="11"/>
        <v>0</v>
      </c>
      <c r="Y23" s="34">
        <f t="shared" si="12"/>
        <v>0</v>
      </c>
      <c r="Z23" s="59">
        <f t="shared" si="13"/>
        <v>0</v>
      </c>
      <c r="AA23" s="60">
        <f t="shared" si="14"/>
        <v>0</v>
      </c>
      <c r="AB23" s="30">
        <f t="shared" si="15"/>
        <v>0</v>
      </c>
      <c r="AC23" s="66">
        <f t="shared" si="16"/>
        <v>0</v>
      </c>
      <c r="AD23" s="67">
        <f t="shared" si="17"/>
        <v>0</v>
      </c>
      <c r="AE23" s="68">
        <f t="shared" si="18"/>
        <v>0</v>
      </c>
      <c r="AF23" s="66">
        <f t="shared" si="19"/>
        <v>0</v>
      </c>
      <c r="AG23" s="68">
        <f t="shared" si="20"/>
        <v>0</v>
      </c>
      <c r="AH23" s="66">
        <f t="shared" si="21"/>
        <v>0</v>
      </c>
      <c r="AI23" s="68">
        <f t="shared" si="22"/>
        <v>0</v>
      </c>
    </row>
    <row r="24" spans="2:35" x14ac:dyDescent="0.4">
      <c r="B24" s="18" t="s">
        <v>725</v>
      </c>
      <c r="C24" s="19">
        <v>5</v>
      </c>
      <c r="D24" s="19">
        <v>20</v>
      </c>
      <c r="E24" s="19" t="s">
        <v>36</v>
      </c>
      <c r="F24" s="43" t="str">
        <f>'Security Checklist (Level Up)'!M30</f>
        <v>Assess by selecting from the pull-down menu</v>
      </c>
      <c r="G24" s="20" t="str">
        <f t="shared" si="0"/>
        <v>Assess by selecting from the pull-down menu</v>
      </c>
      <c r="I24" s="23">
        <v>20</v>
      </c>
      <c r="J24" s="23" t="s">
        <v>563</v>
      </c>
      <c r="K24" s="33">
        <v>0</v>
      </c>
      <c r="L24" s="31">
        <v>1</v>
      </c>
      <c r="M24" s="31">
        <v>1</v>
      </c>
      <c r="N24" s="31">
        <f t="shared" si="1"/>
        <v>1</v>
      </c>
      <c r="O24" s="34">
        <f t="shared" si="2"/>
        <v>2</v>
      </c>
      <c r="P24" s="46">
        <f t="shared" si="3"/>
        <v>0</v>
      </c>
      <c r="Q24" s="47">
        <f t="shared" si="4"/>
        <v>0</v>
      </c>
      <c r="R24" s="34">
        <f t="shared" si="5"/>
        <v>0</v>
      </c>
      <c r="S24" s="46">
        <f t="shared" si="6"/>
        <v>0</v>
      </c>
      <c r="T24" s="47">
        <f t="shared" si="7"/>
        <v>0</v>
      </c>
      <c r="U24" s="34">
        <f t="shared" si="8"/>
        <v>0</v>
      </c>
      <c r="V24" s="33">
        <f t="shared" si="9"/>
        <v>0</v>
      </c>
      <c r="W24" s="34">
        <f t="shared" si="10"/>
        <v>0</v>
      </c>
      <c r="X24" s="46">
        <f t="shared" si="11"/>
        <v>0</v>
      </c>
      <c r="Y24" s="34">
        <f t="shared" si="12"/>
        <v>0</v>
      </c>
      <c r="Z24" s="59">
        <f t="shared" si="13"/>
        <v>1</v>
      </c>
      <c r="AA24" s="60">
        <f t="shared" si="14"/>
        <v>0</v>
      </c>
      <c r="AB24" s="30">
        <f t="shared" si="15"/>
        <v>0</v>
      </c>
      <c r="AC24" s="66">
        <f t="shared" si="16"/>
        <v>1</v>
      </c>
      <c r="AD24" s="67">
        <f t="shared" si="17"/>
        <v>0</v>
      </c>
      <c r="AE24" s="68">
        <f t="shared" si="18"/>
        <v>0</v>
      </c>
      <c r="AF24" s="66">
        <f t="shared" si="19"/>
        <v>0</v>
      </c>
      <c r="AG24" s="68">
        <f t="shared" si="20"/>
        <v>0</v>
      </c>
      <c r="AH24" s="66">
        <f t="shared" si="21"/>
        <v>0</v>
      </c>
      <c r="AI24" s="68">
        <f t="shared" si="22"/>
        <v>0</v>
      </c>
    </row>
    <row r="25" spans="2:35" x14ac:dyDescent="0.4">
      <c r="B25" s="16" t="s">
        <v>726</v>
      </c>
      <c r="C25" s="11">
        <v>6</v>
      </c>
      <c r="D25" s="11">
        <v>21</v>
      </c>
      <c r="E25" s="11" t="s">
        <v>133</v>
      </c>
      <c r="F25" s="41" t="str">
        <f>'Security Checklist (Level Up)'!M31</f>
        <v>Assess by selecting from the pull-down menu</v>
      </c>
      <c r="G25" s="12" t="str">
        <f t="shared" si="0"/>
        <v>Assess by selecting from the pull-down menu</v>
      </c>
      <c r="I25" s="23">
        <v>21</v>
      </c>
      <c r="J25" s="23" t="s">
        <v>572</v>
      </c>
      <c r="K25" s="33">
        <v>0</v>
      </c>
      <c r="L25" s="31">
        <v>5</v>
      </c>
      <c r="M25" s="31">
        <v>0</v>
      </c>
      <c r="N25" s="31">
        <f t="shared" si="1"/>
        <v>5</v>
      </c>
      <c r="O25" s="34">
        <f t="shared" si="2"/>
        <v>5</v>
      </c>
      <c r="P25" s="46">
        <f t="shared" si="3"/>
        <v>0</v>
      </c>
      <c r="Q25" s="47">
        <f t="shared" si="4"/>
        <v>0</v>
      </c>
      <c r="R25" s="34">
        <f t="shared" si="5"/>
        <v>0</v>
      </c>
      <c r="S25" s="46">
        <f t="shared" si="6"/>
        <v>0</v>
      </c>
      <c r="T25" s="47">
        <f t="shared" si="7"/>
        <v>0</v>
      </c>
      <c r="U25" s="34">
        <f t="shared" si="8"/>
        <v>0</v>
      </c>
      <c r="V25" s="33">
        <f t="shared" si="9"/>
        <v>0</v>
      </c>
      <c r="W25" s="34">
        <f t="shared" si="10"/>
        <v>0</v>
      </c>
      <c r="X25" s="46">
        <f t="shared" si="11"/>
        <v>0</v>
      </c>
      <c r="Y25" s="34">
        <f t="shared" si="12"/>
        <v>0</v>
      </c>
      <c r="Z25" s="59">
        <f t="shared" si="13"/>
        <v>1</v>
      </c>
      <c r="AA25" s="60">
        <f t="shared" si="14"/>
        <v>0</v>
      </c>
      <c r="AB25" s="30">
        <f t="shared" si="15"/>
        <v>1</v>
      </c>
      <c r="AC25" s="66">
        <f t="shared" si="16"/>
        <v>1</v>
      </c>
      <c r="AD25" s="67">
        <f t="shared" si="17"/>
        <v>0</v>
      </c>
      <c r="AE25" s="68">
        <f t="shared" si="18"/>
        <v>1</v>
      </c>
      <c r="AF25" s="66">
        <f t="shared" si="19"/>
        <v>0</v>
      </c>
      <c r="AG25" s="68">
        <f t="shared" si="20"/>
        <v>0</v>
      </c>
      <c r="AH25" s="66">
        <f t="shared" si="21"/>
        <v>0</v>
      </c>
      <c r="AI25" s="68">
        <f t="shared" si="22"/>
        <v>0</v>
      </c>
    </row>
    <row r="26" spans="2:35" x14ac:dyDescent="0.4">
      <c r="B26" s="17" t="s">
        <v>726</v>
      </c>
      <c r="C26" s="14">
        <v>6</v>
      </c>
      <c r="D26" s="14">
        <v>22</v>
      </c>
      <c r="E26" s="14" t="s">
        <v>133</v>
      </c>
      <c r="F26" s="42" t="str">
        <f>'Security Checklist (Level Up)'!M32</f>
        <v>Assess by selecting from the pull-down menu</v>
      </c>
      <c r="G26" s="15" t="str">
        <f t="shared" si="0"/>
        <v>Assess by selecting from the pull-down menu</v>
      </c>
      <c r="I26" s="23">
        <v>22</v>
      </c>
      <c r="J26" s="23" t="s">
        <v>727</v>
      </c>
      <c r="K26" s="33">
        <v>2</v>
      </c>
      <c r="L26" s="31">
        <v>3</v>
      </c>
      <c r="M26" s="31">
        <v>1</v>
      </c>
      <c r="N26" s="31">
        <f t="shared" si="1"/>
        <v>5</v>
      </c>
      <c r="O26" s="34">
        <f t="shared" si="2"/>
        <v>6</v>
      </c>
      <c r="P26" s="46">
        <f t="shared" si="3"/>
        <v>0</v>
      </c>
      <c r="Q26" s="47">
        <f t="shared" si="4"/>
        <v>0</v>
      </c>
      <c r="R26" s="34">
        <f t="shared" si="5"/>
        <v>0</v>
      </c>
      <c r="S26" s="46">
        <f t="shared" si="6"/>
        <v>0</v>
      </c>
      <c r="T26" s="47">
        <f t="shared" si="7"/>
        <v>0</v>
      </c>
      <c r="U26" s="34">
        <f t="shared" si="8"/>
        <v>0</v>
      </c>
      <c r="V26" s="33">
        <f t="shared" si="9"/>
        <v>0</v>
      </c>
      <c r="W26" s="34">
        <f t="shared" si="10"/>
        <v>0</v>
      </c>
      <c r="X26" s="46">
        <f t="shared" si="11"/>
        <v>0</v>
      </c>
      <c r="Y26" s="34">
        <f t="shared" si="12"/>
        <v>0</v>
      </c>
      <c r="Z26" s="59">
        <f t="shared" si="13"/>
        <v>0</v>
      </c>
      <c r="AA26" s="60">
        <f t="shared" si="14"/>
        <v>0</v>
      </c>
      <c r="AB26" s="30">
        <f t="shared" si="15"/>
        <v>0</v>
      </c>
      <c r="AC26" s="66">
        <f t="shared" si="16"/>
        <v>0</v>
      </c>
      <c r="AD26" s="67">
        <f t="shared" si="17"/>
        <v>0</v>
      </c>
      <c r="AE26" s="68">
        <f t="shared" si="18"/>
        <v>0</v>
      </c>
      <c r="AF26" s="66">
        <f t="shared" si="19"/>
        <v>0</v>
      </c>
      <c r="AG26" s="68">
        <f t="shared" si="20"/>
        <v>0</v>
      </c>
      <c r="AH26" s="66">
        <f t="shared" si="21"/>
        <v>0</v>
      </c>
      <c r="AI26" s="68">
        <f t="shared" si="22"/>
        <v>0</v>
      </c>
    </row>
    <row r="27" spans="2:35" x14ac:dyDescent="0.4">
      <c r="B27" s="17" t="s">
        <v>726</v>
      </c>
      <c r="C27" s="14">
        <v>6</v>
      </c>
      <c r="D27" s="14">
        <v>23</v>
      </c>
      <c r="E27" s="14" t="s">
        <v>46</v>
      </c>
      <c r="F27" s="42" t="str">
        <f>'Security Checklist (Level Up)'!M33</f>
        <v>Assess by selecting from the pull-down menu</v>
      </c>
      <c r="G27" s="15" t="str">
        <f t="shared" si="0"/>
        <v>Assess by selecting from the pull-down menu</v>
      </c>
      <c r="I27" s="23">
        <v>23</v>
      </c>
      <c r="J27" s="23" t="s">
        <v>615</v>
      </c>
      <c r="K27" s="33">
        <v>0</v>
      </c>
      <c r="L27" s="31">
        <v>4</v>
      </c>
      <c r="M27" s="31">
        <v>2</v>
      </c>
      <c r="N27" s="31">
        <f t="shared" si="1"/>
        <v>4</v>
      </c>
      <c r="O27" s="34">
        <f t="shared" si="2"/>
        <v>6</v>
      </c>
      <c r="P27" s="46">
        <f t="shared" si="3"/>
        <v>0</v>
      </c>
      <c r="Q27" s="47">
        <f t="shared" si="4"/>
        <v>0</v>
      </c>
      <c r="R27" s="34">
        <f t="shared" si="5"/>
        <v>0</v>
      </c>
      <c r="S27" s="46">
        <f t="shared" si="6"/>
        <v>0</v>
      </c>
      <c r="T27" s="47">
        <f t="shared" si="7"/>
        <v>0</v>
      </c>
      <c r="U27" s="34">
        <f t="shared" si="8"/>
        <v>0</v>
      </c>
      <c r="V27" s="33">
        <f t="shared" si="9"/>
        <v>0</v>
      </c>
      <c r="W27" s="34">
        <f t="shared" si="10"/>
        <v>0</v>
      </c>
      <c r="X27" s="46">
        <f t="shared" si="11"/>
        <v>0</v>
      </c>
      <c r="Y27" s="34">
        <f t="shared" si="12"/>
        <v>0</v>
      </c>
      <c r="Z27" s="59">
        <f t="shared" si="13"/>
        <v>1</v>
      </c>
      <c r="AA27" s="60">
        <f t="shared" si="14"/>
        <v>0</v>
      </c>
      <c r="AB27" s="30">
        <f t="shared" si="15"/>
        <v>0</v>
      </c>
      <c r="AC27" s="66">
        <f t="shared" si="16"/>
        <v>1</v>
      </c>
      <c r="AD27" s="67">
        <f t="shared" si="17"/>
        <v>0</v>
      </c>
      <c r="AE27" s="68">
        <f t="shared" si="18"/>
        <v>0</v>
      </c>
      <c r="AF27" s="66">
        <f t="shared" si="19"/>
        <v>0</v>
      </c>
      <c r="AG27" s="68">
        <f t="shared" si="20"/>
        <v>0</v>
      </c>
      <c r="AH27" s="66">
        <f t="shared" si="21"/>
        <v>0</v>
      </c>
      <c r="AI27" s="68">
        <f t="shared" si="22"/>
        <v>0</v>
      </c>
    </row>
    <row r="28" spans="2:35" ht="19.5" thickBot="1" x14ac:dyDescent="0.45">
      <c r="B28" s="17" t="s">
        <v>726</v>
      </c>
      <c r="C28" s="14">
        <v>6</v>
      </c>
      <c r="D28" s="14">
        <v>24</v>
      </c>
      <c r="E28" s="14" t="s">
        <v>36</v>
      </c>
      <c r="F28" s="42" t="str">
        <f>'Security Checklist (Level Up)'!M34</f>
        <v>Assess by selecting from the pull-down menu</v>
      </c>
      <c r="G28" s="15" t="str">
        <f t="shared" si="0"/>
        <v>Assess by selecting from the pull-down menu</v>
      </c>
      <c r="I28" s="23">
        <v>24</v>
      </c>
      <c r="J28" s="23" t="s">
        <v>642</v>
      </c>
      <c r="K28" s="33">
        <v>3</v>
      </c>
      <c r="L28" s="31">
        <v>3</v>
      </c>
      <c r="M28" s="31">
        <v>0</v>
      </c>
      <c r="N28" s="31">
        <f t="shared" si="1"/>
        <v>6</v>
      </c>
      <c r="O28" s="34">
        <f t="shared" si="2"/>
        <v>6</v>
      </c>
      <c r="P28" s="46">
        <f t="shared" si="3"/>
        <v>0</v>
      </c>
      <c r="Q28" s="47">
        <f t="shared" si="4"/>
        <v>0</v>
      </c>
      <c r="R28" s="34">
        <f t="shared" si="5"/>
        <v>0</v>
      </c>
      <c r="S28" s="46">
        <f t="shared" si="6"/>
        <v>0</v>
      </c>
      <c r="T28" s="47">
        <f t="shared" si="7"/>
        <v>0</v>
      </c>
      <c r="U28" s="34">
        <f t="shared" si="8"/>
        <v>0</v>
      </c>
      <c r="V28" s="33">
        <f t="shared" si="9"/>
        <v>0</v>
      </c>
      <c r="W28" s="34">
        <f t="shared" si="10"/>
        <v>0</v>
      </c>
      <c r="X28" s="46">
        <f t="shared" si="11"/>
        <v>0</v>
      </c>
      <c r="Y28" s="34">
        <f t="shared" si="12"/>
        <v>0</v>
      </c>
      <c r="Z28" s="59">
        <f t="shared" si="13"/>
        <v>0</v>
      </c>
      <c r="AA28" s="60">
        <f t="shared" si="14"/>
        <v>0</v>
      </c>
      <c r="AB28" s="30">
        <f t="shared" si="15"/>
        <v>1</v>
      </c>
      <c r="AC28" s="69">
        <f t="shared" si="16"/>
        <v>0</v>
      </c>
      <c r="AD28" s="70">
        <f t="shared" si="17"/>
        <v>0</v>
      </c>
      <c r="AE28" s="71">
        <f t="shared" si="18"/>
        <v>1</v>
      </c>
      <c r="AF28" s="69">
        <f t="shared" si="19"/>
        <v>0</v>
      </c>
      <c r="AG28" s="71">
        <f t="shared" si="20"/>
        <v>0</v>
      </c>
      <c r="AH28" s="69">
        <f t="shared" si="21"/>
        <v>0</v>
      </c>
      <c r="AI28" s="71">
        <f t="shared" si="22"/>
        <v>0</v>
      </c>
    </row>
    <row r="29" spans="2:35" ht="19.5" thickTop="1" x14ac:dyDescent="0.4">
      <c r="B29" s="17" t="s">
        <v>726</v>
      </c>
      <c r="C29" s="14">
        <v>6</v>
      </c>
      <c r="D29" s="14">
        <v>25</v>
      </c>
      <c r="E29" s="14" t="s">
        <v>133</v>
      </c>
      <c r="F29" s="42" t="str">
        <f>'Security Checklist (Level Up)'!M35</f>
        <v>Assess by selecting from the pull-down menu</v>
      </c>
      <c r="G29" s="15" t="str">
        <f t="shared" si="0"/>
        <v>Assess by selecting from the pull-down menu</v>
      </c>
      <c r="I29" s="38"/>
      <c r="J29" s="38" t="s">
        <v>728</v>
      </c>
      <c r="K29" s="35">
        <f>SUM(K5:K28)</f>
        <v>50</v>
      </c>
      <c r="L29" s="36">
        <f>SUM(L5:L28)</f>
        <v>74</v>
      </c>
      <c r="M29" s="36">
        <f>SUM(M5:M28)</f>
        <v>29</v>
      </c>
      <c r="N29" s="36">
        <f t="shared" si="1"/>
        <v>124</v>
      </c>
      <c r="O29" s="37">
        <f t="shared" si="2"/>
        <v>153</v>
      </c>
      <c r="P29" s="48">
        <f t="shared" ref="P29:Y29" si="23">SUM(P5:P28)</f>
        <v>0</v>
      </c>
      <c r="Q29" s="49">
        <f t="shared" si="23"/>
        <v>0</v>
      </c>
      <c r="R29" s="37">
        <f t="shared" si="23"/>
        <v>0</v>
      </c>
      <c r="S29" s="48">
        <f t="shared" si="23"/>
        <v>0</v>
      </c>
      <c r="T29" s="49">
        <f t="shared" si="23"/>
        <v>0</v>
      </c>
      <c r="U29" s="37">
        <f t="shared" si="23"/>
        <v>0</v>
      </c>
      <c r="V29" s="35">
        <f t="shared" si="23"/>
        <v>0</v>
      </c>
      <c r="W29" s="37">
        <f t="shared" si="23"/>
        <v>0</v>
      </c>
      <c r="X29" s="48">
        <f t="shared" si="23"/>
        <v>0</v>
      </c>
      <c r="Y29" s="37">
        <f t="shared" si="23"/>
        <v>0</v>
      </c>
      <c r="Z29" s="61">
        <f t="shared" si="13"/>
        <v>0</v>
      </c>
      <c r="AA29" s="62">
        <f t="shared" si="14"/>
        <v>0</v>
      </c>
      <c r="AB29" s="39">
        <f t="shared" si="15"/>
        <v>0</v>
      </c>
      <c r="AC29" s="61">
        <f t="shared" si="16"/>
        <v>0</v>
      </c>
      <c r="AD29" s="62">
        <f t="shared" si="17"/>
        <v>0</v>
      </c>
      <c r="AE29" s="39">
        <f t="shared" si="18"/>
        <v>0</v>
      </c>
      <c r="AF29" s="61">
        <f t="shared" si="19"/>
        <v>0</v>
      </c>
      <c r="AG29" s="39">
        <f t="shared" si="20"/>
        <v>0</v>
      </c>
      <c r="AH29" s="61">
        <f t="shared" si="21"/>
        <v>0</v>
      </c>
      <c r="AI29" s="39">
        <f t="shared" si="22"/>
        <v>0</v>
      </c>
    </row>
    <row r="30" spans="2:35" x14ac:dyDescent="0.4">
      <c r="B30" s="17" t="s">
        <v>726</v>
      </c>
      <c r="C30" s="14">
        <v>6</v>
      </c>
      <c r="D30" s="14">
        <v>26</v>
      </c>
      <c r="E30" s="14" t="s">
        <v>36</v>
      </c>
      <c r="F30" s="42" t="str">
        <f>'Security Checklist (Level Up)'!M36</f>
        <v>Assess by selecting from the pull-down menu</v>
      </c>
      <c r="G30" s="15" t="str">
        <f t="shared" si="0"/>
        <v>Assess by selecting from the pull-down menu</v>
      </c>
      <c r="AF30" t="s">
        <v>729</v>
      </c>
      <c r="AG30" t="s">
        <v>729</v>
      </c>
      <c r="AH30" t="s">
        <v>730</v>
      </c>
      <c r="AI30" t="s">
        <v>730</v>
      </c>
    </row>
    <row r="31" spans="2:35" x14ac:dyDescent="0.4">
      <c r="B31" s="18" t="s">
        <v>726</v>
      </c>
      <c r="C31" s="19">
        <v>6</v>
      </c>
      <c r="D31" s="19">
        <v>27</v>
      </c>
      <c r="E31" s="19" t="s">
        <v>46</v>
      </c>
      <c r="F31" s="43" t="str">
        <f>'Security Checklist (Level Up)'!M37</f>
        <v>Assess by selecting from the pull-down menu</v>
      </c>
      <c r="G31" s="20" t="str">
        <f t="shared" si="0"/>
        <v>Assess by selecting from the pull-down menu</v>
      </c>
    </row>
    <row r="32" spans="2:35" x14ac:dyDescent="0.4">
      <c r="B32" s="16" t="s">
        <v>731</v>
      </c>
      <c r="C32" s="11">
        <v>7</v>
      </c>
      <c r="D32" s="11">
        <v>28</v>
      </c>
      <c r="E32" s="11" t="s">
        <v>36</v>
      </c>
      <c r="F32" s="41" t="str">
        <f>'Security Checklist (Level Up)'!M38</f>
        <v>Assess by selecting from the pull-down menu</v>
      </c>
      <c r="G32" s="12" t="str">
        <f t="shared" si="0"/>
        <v>Assess by selecting from the pull-down menu</v>
      </c>
    </row>
    <row r="33" spans="2:13" x14ac:dyDescent="0.4">
      <c r="B33" s="17" t="s">
        <v>731</v>
      </c>
      <c r="C33" s="14">
        <v>7</v>
      </c>
      <c r="D33" s="14">
        <v>29</v>
      </c>
      <c r="E33" s="14" t="s">
        <v>36</v>
      </c>
      <c r="F33" s="42" t="str">
        <f>'Security Checklist (Level Up)'!M39</f>
        <v>Assess by selecting from the pull-down menu</v>
      </c>
      <c r="G33" s="15" t="str">
        <f t="shared" si="0"/>
        <v>Assess by selecting from the pull-down menu</v>
      </c>
    </row>
    <row r="34" spans="2:13" x14ac:dyDescent="0.4">
      <c r="B34" s="17" t="s">
        <v>731</v>
      </c>
      <c r="C34" s="14">
        <v>7</v>
      </c>
      <c r="D34" s="14">
        <v>30</v>
      </c>
      <c r="E34" s="14" t="s">
        <v>36</v>
      </c>
      <c r="F34" s="42" t="str">
        <f>'Security Checklist (Level Up)'!M40</f>
        <v>Assess by selecting from the pull-down menu</v>
      </c>
      <c r="G34" s="15" t="str">
        <f t="shared" si="0"/>
        <v>Assess by selecting from the pull-down menu</v>
      </c>
      <c r="M34" t="s">
        <v>6</v>
      </c>
    </row>
    <row r="35" spans="2:13" x14ac:dyDescent="0.4">
      <c r="B35" s="17" t="s">
        <v>731</v>
      </c>
      <c r="C35" s="14">
        <v>7</v>
      </c>
      <c r="D35" s="14">
        <v>31</v>
      </c>
      <c r="E35" s="14" t="s">
        <v>46</v>
      </c>
      <c r="F35" s="42" t="str">
        <f>'Security Checklist (Level Up)'!M41</f>
        <v>Assess by selecting from the pull-down menu</v>
      </c>
      <c r="G35" s="15" t="str">
        <f t="shared" si="0"/>
        <v>Assess by selecting from the pull-down menu</v>
      </c>
      <c r="M35" t="s">
        <v>732</v>
      </c>
    </row>
    <row r="36" spans="2:13" x14ac:dyDescent="0.4">
      <c r="B36" s="17" t="s">
        <v>731</v>
      </c>
      <c r="C36" s="14">
        <v>7</v>
      </c>
      <c r="D36" s="14">
        <v>32</v>
      </c>
      <c r="E36" s="14" t="s">
        <v>46</v>
      </c>
      <c r="F36" s="42" t="str">
        <f>'Security Checklist (Level Up)'!M42</f>
        <v>Assess by selecting from the pull-down menu</v>
      </c>
      <c r="G36" s="15" t="str">
        <f t="shared" si="0"/>
        <v>Assess by selecting from the pull-down menu</v>
      </c>
      <c r="M36" t="s">
        <v>733</v>
      </c>
    </row>
    <row r="37" spans="2:13" x14ac:dyDescent="0.4">
      <c r="B37" s="17" t="s">
        <v>731</v>
      </c>
      <c r="C37" s="14">
        <v>7</v>
      </c>
      <c r="D37" s="14">
        <v>33</v>
      </c>
      <c r="E37" s="14" t="s">
        <v>46</v>
      </c>
      <c r="F37" s="42" t="str">
        <f>'Security Checklist (Level Up)'!M43</f>
        <v>Assess by selecting from the pull-down menu</v>
      </c>
      <c r="G37" s="15" t="str">
        <f t="shared" ref="G37:G68" si="24">IF(F37="2+",2,IF(F37="2-",2,IF(F37="1+",1,IF(F37="1-",1,IF(F37="該当なし",2,F37)))))</f>
        <v>Assess by selecting from the pull-down menu</v>
      </c>
      <c r="M37" t="s">
        <v>734</v>
      </c>
    </row>
    <row r="38" spans="2:13" x14ac:dyDescent="0.4">
      <c r="B38" s="17" t="s">
        <v>731</v>
      </c>
      <c r="C38" s="14">
        <v>7</v>
      </c>
      <c r="D38" s="14">
        <v>34</v>
      </c>
      <c r="E38" s="14" t="s">
        <v>46</v>
      </c>
      <c r="F38" s="42" t="str">
        <f>'Security Checklist (Level Up)'!M44</f>
        <v>Assess by selecting from the pull-down menu</v>
      </c>
      <c r="G38" s="15" t="str">
        <f t="shared" si="24"/>
        <v>Assess by selecting from the pull-down menu</v>
      </c>
      <c r="M38" t="s">
        <v>735</v>
      </c>
    </row>
    <row r="39" spans="2:13" x14ac:dyDescent="0.4">
      <c r="B39" s="17" t="s">
        <v>731</v>
      </c>
      <c r="C39" s="14">
        <v>7</v>
      </c>
      <c r="D39" s="14">
        <v>35</v>
      </c>
      <c r="E39" s="14" t="s">
        <v>46</v>
      </c>
      <c r="F39" s="42" t="str">
        <f>'Security Checklist (Level Up)'!M45</f>
        <v>Assess by selecting from the pull-down menu</v>
      </c>
      <c r="G39" s="15" t="str">
        <f t="shared" si="24"/>
        <v>Assess by selecting from the pull-down menu</v>
      </c>
      <c r="M39" t="s">
        <v>736</v>
      </c>
    </row>
    <row r="40" spans="2:13" x14ac:dyDescent="0.4">
      <c r="B40" s="17" t="s">
        <v>731</v>
      </c>
      <c r="C40" s="14">
        <v>7</v>
      </c>
      <c r="D40" s="14">
        <v>36</v>
      </c>
      <c r="E40" s="14" t="s">
        <v>46</v>
      </c>
      <c r="F40" s="42" t="str">
        <f>'Security Checklist (Level Up)'!M46</f>
        <v>Assess by selecting from the pull-down menu</v>
      </c>
      <c r="G40" s="15" t="str">
        <f t="shared" si="24"/>
        <v>Assess by selecting from the pull-down menu</v>
      </c>
      <c r="M40" t="s">
        <v>737</v>
      </c>
    </row>
    <row r="41" spans="2:13" x14ac:dyDescent="0.4">
      <c r="B41" s="17" t="s">
        <v>731</v>
      </c>
      <c r="C41" s="14">
        <v>7</v>
      </c>
      <c r="D41" s="14">
        <v>37</v>
      </c>
      <c r="E41" s="14" t="s">
        <v>133</v>
      </c>
      <c r="F41" s="42" t="str">
        <f>'Security Checklist (Level Up)'!M47</f>
        <v>Assess by selecting from the pull-down menu</v>
      </c>
      <c r="G41" s="15" t="str">
        <f t="shared" si="24"/>
        <v>Assess by selecting from the pull-down menu</v>
      </c>
      <c r="M41" t="s">
        <v>738</v>
      </c>
    </row>
    <row r="42" spans="2:13" x14ac:dyDescent="0.4">
      <c r="B42" s="17" t="s">
        <v>731</v>
      </c>
      <c r="C42" s="14">
        <v>7</v>
      </c>
      <c r="D42" s="14">
        <v>38</v>
      </c>
      <c r="E42" s="14" t="s">
        <v>36</v>
      </c>
      <c r="F42" s="42" t="str">
        <f>'Security Checklist (Level Up)'!M48</f>
        <v>Assess by selecting from the pull-down menu</v>
      </c>
      <c r="G42" s="15" t="str">
        <f t="shared" si="24"/>
        <v>Assess by selecting from the pull-down menu</v>
      </c>
      <c r="M42" t="s">
        <v>739</v>
      </c>
    </row>
    <row r="43" spans="2:13" x14ac:dyDescent="0.4">
      <c r="B43" s="17" t="s">
        <v>731</v>
      </c>
      <c r="C43" s="14">
        <v>7</v>
      </c>
      <c r="D43" s="14">
        <v>39</v>
      </c>
      <c r="E43" s="14" t="s">
        <v>133</v>
      </c>
      <c r="F43" s="42" t="str">
        <f>'Security Checklist (Level Up)'!M49</f>
        <v>Assess by selecting from the pull-down menu</v>
      </c>
      <c r="G43" s="15" t="str">
        <f t="shared" si="24"/>
        <v>Assess by selecting from the pull-down menu</v>
      </c>
      <c r="M43" t="s">
        <v>740</v>
      </c>
    </row>
    <row r="44" spans="2:13" x14ac:dyDescent="0.4">
      <c r="B44" s="17" t="s">
        <v>731</v>
      </c>
      <c r="C44" s="14">
        <v>7</v>
      </c>
      <c r="D44" s="14">
        <v>40</v>
      </c>
      <c r="E44" s="14" t="s">
        <v>36</v>
      </c>
      <c r="F44" s="42" t="str">
        <f>'Security Checklist (Level Up)'!M50</f>
        <v>Assess by selecting from the pull-down menu</v>
      </c>
      <c r="G44" s="15" t="str">
        <f t="shared" si="24"/>
        <v>Assess by selecting from the pull-down menu</v>
      </c>
      <c r="M44" t="s">
        <v>741</v>
      </c>
    </row>
    <row r="45" spans="2:13" x14ac:dyDescent="0.4">
      <c r="B45" s="16" t="s">
        <v>742</v>
      </c>
      <c r="C45" s="11">
        <v>8</v>
      </c>
      <c r="D45" s="11">
        <v>41</v>
      </c>
      <c r="E45" s="11" t="s">
        <v>133</v>
      </c>
      <c r="F45" s="41" t="str">
        <f>'Security Checklist (Level Up)'!M51</f>
        <v>Assess by selecting from the pull-down menu</v>
      </c>
      <c r="G45" s="12" t="str">
        <f t="shared" si="24"/>
        <v>Assess by selecting from the pull-down menu</v>
      </c>
      <c r="M45" t="s">
        <v>743</v>
      </c>
    </row>
    <row r="46" spans="2:13" x14ac:dyDescent="0.4">
      <c r="B46" s="17" t="s">
        <v>742</v>
      </c>
      <c r="C46" s="14">
        <v>8</v>
      </c>
      <c r="D46" s="14">
        <v>42</v>
      </c>
      <c r="E46" s="14" t="s">
        <v>133</v>
      </c>
      <c r="F46" s="42" t="str">
        <f>'Security Checklist (Level Up)'!M52</f>
        <v>Assess by selecting from the pull-down menu</v>
      </c>
      <c r="G46" s="15" t="str">
        <f t="shared" si="24"/>
        <v>Assess by selecting from the pull-down menu</v>
      </c>
      <c r="M46" t="s">
        <v>744</v>
      </c>
    </row>
    <row r="47" spans="2:13" x14ac:dyDescent="0.4">
      <c r="B47" s="17" t="s">
        <v>742</v>
      </c>
      <c r="C47" s="14">
        <v>8</v>
      </c>
      <c r="D47" s="14">
        <v>43</v>
      </c>
      <c r="E47" s="14" t="s">
        <v>133</v>
      </c>
      <c r="F47" s="42" t="str">
        <f>'Security Checklist (Level Up)'!M53</f>
        <v>Assess by selecting from the pull-down menu</v>
      </c>
      <c r="G47" s="15" t="str">
        <f t="shared" si="24"/>
        <v>Assess by selecting from the pull-down menu</v>
      </c>
      <c r="M47" t="s">
        <v>743</v>
      </c>
    </row>
    <row r="48" spans="2:13" x14ac:dyDescent="0.4">
      <c r="B48" s="17" t="s">
        <v>742</v>
      </c>
      <c r="C48" s="14">
        <v>8</v>
      </c>
      <c r="D48" s="14">
        <v>44</v>
      </c>
      <c r="E48" s="14" t="s">
        <v>36</v>
      </c>
      <c r="F48" s="42" t="str">
        <f>'Security Checklist (Level Up)'!M54</f>
        <v>Assess by selecting from the pull-down menu</v>
      </c>
      <c r="G48" s="15" t="str">
        <f t="shared" si="24"/>
        <v>Assess by selecting from the pull-down menu</v>
      </c>
      <c r="M48" t="s">
        <v>745</v>
      </c>
    </row>
    <row r="49" spans="2:7" x14ac:dyDescent="0.4">
      <c r="B49" s="17" t="s">
        <v>742</v>
      </c>
      <c r="C49" s="14">
        <v>8</v>
      </c>
      <c r="D49" s="14">
        <v>45</v>
      </c>
      <c r="E49" s="14" t="s">
        <v>133</v>
      </c>
      <c r="F49" s="42" t="str">
        <f>'Security Checklist (Level Up)'!M55</f>
        <v>Assess by selecting from the pull-down menu</v>
      </c>
      <c r="G49" s="15" t="str">
        <f t="shared" si="24"/>
        <v>Assess by selecting from the pull-down menu</v>
      </c>
    </row>
    <row r="50" spans="2:7" x14ac:dyDescent="0.4">
      <c r="B50" s="17" t="s">
        <v>742</v>
      </c>
      <c r="C50" s="14">
        <v>8</v>
      </c>
      <c r="D50" s="14">
        <v>46</v>
      </c>
      <c r="E50" s="14" t="s">
        <v>36</v>
      </c>
      <c r="F50" s="42" t="str">
        <f>'Security Checklist (Level Up)'!M56</f>
        <v>Assess by selecting from the pull-down menu</v>
      </c>
      <c r="G50" s="15" t="str">
        <f t="shared" si="24"/>
        <v>Assess by selecting from the pull-down menu</v>
      </c>
    </row>
    <row r="51" spans="2:7" x14ac:dyDescent="0.4">
      <c r="B51" s="17" t="s">
        <v>742</v>
      </c>
      <c r="C51" s="14">
        <v>8</v>
      </c>
      <c r="D51" s="14">
        <v>47</v>
      </c>
      <c r="E51" s="14" t="s">
        <v>133</v>
      </c>
      <c r="F51" s="42" t="str">
        <f>'Security Checklist (Level Up)'!M57</f>
        <v>Assess by selecting from the pull-down menu</v>
      </c>
      <c r="G51" s="15" t="str">
        <f t="shared" si="24"/>
        <v>Assess by selecting from the pull-down menu</v>
      </c>
    </row>
    <row r="52" spans="2:7" x14ac:dyDescent="0.4">
      <c r="B52" s="18" t="s">
        <v>742</v>
      </c>
      <c r="C52" s="19">
        <v>8</v>
      </c>
      <c r="D52" s="19">
        <v>48</v>
      </c>
      <c r="E52" s="19" t="s">
        <v>133</v>
      </c>
      <c r="F52" s="43" t="str">
        <f>'Security Checklist (Level Up)'!M58</f>
        <v>Assess by selecting from the pull-down menu</v>
      </c>
      <c r="G52" s="20" t="str">
        <f t="shared" si="24"/>
        <v>Assess by selecting from the pull-down menu</v>
      </c>
    </row>
    <row r="53" spans="2:7" x14ac:dyDescent="0.4">
      <c r="B53" s="17" t="s">
        <v>746</v>
      </c>
      <c r="C53" s="14">
        <v>9</v>
      </c>
      <c r="D53" s="14">
        <v>49</v>
      </c>
      <c r="E53" s="14" t="s">
        <v>36</v>
      </c>
      <c r="F53" s="42" t="str">
        <f>'Security Checklist (Level Up)'!M59</f>
        <v>Assess by selecting from the pull-down menu</v>
      </c>
      <c r="G53" s="15" t="str">
        <f t="shared" si="24"/>
        <v>Assess by selecting from the pull-down menu</v>
      </c>
    </row>
    <row r="54" spans="2:7" x14ac:dyDescent="0.4">
      <c r="B54" s="17" t="s">
        <v>746</v>
      </c>
      <c r="C54" s="14">
        <v>9</v>
      </c>
      <c r="D54" s="14">
        <v>50</v>
      </c>
      <c r="E54" s="14" t="s">
        <v>46</v>
      </c>
      <c r="F54" s="42" t="str">
        <f>'Security Checklist (Level Up)'!M60</f>
        <v>Assess by selecting from the pull-down menu</v>
      </c>
      <c r="G54" s="15" t="str">
        <f t="shared" si="24"/>
        <v>Assess by selecting from the pull-down menu</v>
      </c>
    </row>
    <row r="55" spans="2:7" x14ac:dyDescent="0.4">
      <c r="B55" s="17" t="s">
        <v>746</v>
      </c>
      <c r="C55" s="14">
        <v>9</v>
      </c>
      <c r="D55" s="14">
        <v>51</v>
      </c>
      <c r="E55" s="14" t="s">
        <v>36</v>
      </c>
      <c r="F55" s="42" t="str">
        <f>'Security Checklist (Level Up)'!M61</f>
        <v>Assess by selecting from the pull-down menu</v>
      </c>
      <c r="G55" s="15" t="str">
        <f t="shared" si="24"/>
        <v>Assess by selecting from the pull-down menu</v>
      </c>
    </row>
    <row r="56" spans="2:7" x14ac:dyDescent="0.4">
      <c r="B56" s="17" t="s">
        <v>746</v>
      </c>
      <c r="C56" s="14">
        <v>9</v>
      </c>
      <c r="D56" s="14">
        <v>52</v>
      </c>
      <c r="E56" s="14" t="s">
        <v>36</v>
      </c>
      <c r="F56" s="42" t="str">
        <f>'Security Checklist (Level Up)'!M62</f>
        <v>Assess by selecting from the pull-down menu</v>
      </c>
      <c r="G56" s="15" t="str">
        <f t="shared" si="24"/>
        <v>Assess by selecting from the pull-down menu</v>
      </c>
    </row>
    <row r="57" spans="2:7" x14ac:dyDescent="0.4">
      <c r="B57" s="23" t="s">
        <v>746</v>
      </c>
      <c r="C57" s="23">
        <v>9</v>
      </c>
      <c r="D57" s="23">
        <v>53</v>
      </c>
      <c r="E57" s="23" t="s">
        <v>46</v>
      </c>
      <c r="F57" s="78" t="str">
        <f>'Security Checklist (Level Up)'!M63</f>
        <v>Assess by selecting from the pull-down menu</v>
      </c>
      <c r="G57" s="23" t="str">
        <f t="shared" si="24"/>
        <v>Assess by selecting from the pull-down menu</v>
      </c>
    </row>
    <row r="58" spans="2:7" x14ac:dyDescent="0.4">
      <c r="B58" s="79" t="s">
        <v>747</v>
      </c>
      <c r="C58" s="79">
        <v>10</v>
      </c>
      <c r="D58" s="79">
        <v>54</v>
      </c>
      <c r="E58" s="79" t="s">
        <v>36</v>
      </c>
      <c r="F58" s="80" t="str">
        <f>'Security Checklist (Level Up)'!M64</f>
        <v>Assess by selecting from the pull-down menu</v>
      </c>
      <c r="G58" s="79" t="str">
        <f t="shared" si="24"/>
        <v>Assess by selecting from the pull-down menu</v>
      </c>
    </row>
    <row r="59" spans="2:7" x14ac:dyDescent="0.4">
      <c r="B59" s="23" t="s">
        <v>747</v>
      </c>
      <c r="C59" s="23">
        <v>10</v>
      </c>
      <c r="D59" s="23">
        <v>55</v>
      </c>
      <c r="E59" s="23" t="s">
        <v>46</v>
      </c>
      <c r="F59" s="78" t="str">
        <f>'Security Checklist (Level Up)'!M65</f>
        <v>Assess by selecting from the pull-down menu</v>
      </c>
      <c r="G59" s="23" t="str">
        <f t="shared" si="24"/>
        <v>Assess by selecting from the pull-down menu</v>
      </c>
    </row>
    <row r="60" spans="2:7" x14ac:dyDescent="0.4">
      <c r="B60" s="17" t="s">
        <v>747</v>
      </c>
      <c r="C60" s="14">
        <v>10</v>
      </c>
      <c r="D60" s="14">
        <v>56</v>
      </c>
      <c r="E60" s="14" t="s">
        <v>36</v>
      </c>
      <c r="F60" s="42" t="str">
        <f>'Security Checklist (Level Up)'!M66</f>
        <v>Assess by selecting from the pull-down menu</v>
      </c>
      <c r="G60" s="15" t="str">
        <f t="shared" si="24"/>
        <v>Assess by selecting from the pull-down menu</v>
      </c>
    </row>
    <row r="61" spans="2:7" x14ac:dyDescent="0.4">
      <c r="B61" s="17" t="s">
        <v>747</v>
      </c>
      <c r="C61" s="14">
        <v>10</v>
      </c>
      <c r="D61" s="14">
        <v>57</v>
      </c>
      <c r="E61" s="14" t="s">
        <v>46</v>
      </c>
      <c r="F61" s="42" t="str">
        <f>'Security Checklist (Level Up)'!M67</f>
        <v>Assess by selecting from the pull-down menu</v>
      </c>
      <c r="G61" s="15" t="str">
        <f t="shared" si="24"/>
        <v>Assess by selecting from the pull-down menu</v>
      </c>
    </row>
    <row r="62" spans="2:7" x14ac:dyDescent="0.4">
      <c r="B62" s="17" t="s">
        <v>747</v>
      </c>
      <c r="C62" s="14">
        <v>10</v>
      </c>
      <c r="D62" s="14">
        <v>58</v>
      </c>
      <c r="E62" s="14" t="s">
        <v>36</v>
      </c>
      <c r="F62" s="42" t="str">
        <f>'Security Checklist (Level Up)'!M68</f>
        <v>Assess by selecting from the pull-down menu</v>
      </c>
      <c r="G62" s="15" t="str">
        <f t="shared" si="24"/>
        <v>Assess by selecting from the pull-down menu</v>
      </c>
    </row>
    <row r="63" spans="2:7" x14ac:dyDescent="0.4">
      <c r="B63" s="16" t="s">
        <v>748</v>
      </c>
      <c r="C63" s="11">
        <v>11</v>
      </c>
      <c r="D63" s="11">
        <v>59</v>
      </c>
      <c r="E63" s="11" t="s">
        <v>36</v>
      </c>
      <c r="F63" s="41" t="str">
        <f>'Security Checklist (Level Up)'!M69</f>
        <v>Assess by selecting from the pull-down menu</v>
      </c>
      <c r="G63" s="12" t="str">
        <f t="shared" si="24"/>
        <v>Assess by selecting from the pull-down menu</v>
      </c>
    </row>
    <row r="64" spans="2:7" x14ac:dyDescent="0.4">
      <c r="B64" s="17" t="s">
        <v>748</v>
      </c>
      <c r="C64" s="14">
        <v>11</v>
      </c>
      <c r="D64" s="14">
        <v>60</v>
      </c>
      <c r="E64" s="14" t="s">
        <v>36</v>
      </c>
      <c r="F64" s="42" t="str">
        <f>'Security Checklist (Level Up)'!M70</f>
        <v>Assess by selecting from the pull-down menu</v>
      </c>
      <c r="G64" s="15" t="str">
        <f t="shared" si="24"/>
        <v>Assess by selecting from the pull-down menu</v>
      </c>
    </row>
    <row r="65" spans="2:7" x14ac:dyDescent="0.4">
      <c r="B65" s="17" t="s">
        <v>748</v>
      </c>
      <c r="C65" s="14">
        <v>11</v>
      </c>
      <c r="D65" s="14">
        <v>61</v>
      </c>
      <c r="E65" s="14" t="s">
        <v>46</v>
      </c>
      <c r="F65" s="42" t="str">
        <f>'Security Checklist (Level Up)'!M71</f>
        <v>Assess by selecting from the pull-down menu</v>
      </c>
      <c r="G65" s="15" t="str">
        <f t="shared" si="24"/>
        <v>Assess by selecting from the pull-down menu</v>
      </c>
    </row>
    <row r="66" spans="2:7" x14ac:dyDescent="0.4">
      <c r="B66" s="17" t="s">
        <v>748</v>
      </c>
      <c r="C66" s="14">
        <v>11</v>
      </c>
      <c r="D66" s="14">
        <v>62</v>
      </c>
      <c r="E66" s="14" t="s">
        <v>36</v>
      </c>
      <c r="F66" s="42" t="str">
        <f>'Security Checklist (Level Up)'!M72</f>
        <v>Assess by selecting from the pull-down menu</v>
      </c>
      <c r="G66" s="15" t="str">
        <f t="shared" si="24"/>
        <v>Assess by selecting from the pull-down menu</v>
      </c>
    </row>
    <row r="67" spans="2:7" x14ac:dyDescent="0.4">
      <c r="B67" s="17" t="s">
        <v>748</v>
      </c>
      <c r="C67" s="14">
        <v>11</v>
      </c>
      <c r="D67" s="14">
        <v>63</v>
      </c>
      <c r="E67" s="14" t="s">
        <v>133</v>
      </c>
      <c r="F67" s="42" t="str">
        <f>'Security Checklist (Level Up)'!M73</f>
        <v>Assess by selecting from the pull-down menu</v>
      </c>
      <c r="G67" s="15" t="str">
        <f t="shared" si="24"/>
        <v>Assess by selecting from the pull-down menu</v>
      </c>
    </row>
    <row r="68" spans="2:7" x14ac:dyDescent="0.4">
      <c r="B68" s="17" t="s">
        <v>748</v>
      </c>
      <c r="C68" s="14">
        <v>11</v>
      </c>
      <c r="D68" s="14">
        <v>64</v>
      </c>
      <c r="E68" s="14" t="s">
        <v>46</v>
      </c>
      <c r="F68" s="42" t="str">
        <f>'Security Checklist (Level Up)'!M74</f>
        <v>Assess by selecting from the pull-down menu</v>
      </c>
      <c r="G68" s="15" t="str">
        <f t="shared" si="24"/>
        <v>Assess by selecting from the pull-down menu</v>
      </c>
    </row>
    <row r="69" spans="2:7" x14ac:dyDescent="0.4">
      <c r="B69" s="17" t="s">
        <v>748</v>
      </c>
      <c r="C69" s="14">
        <v>11</v>
      </c>
      <c r="D69" s="14">
        <v>65</v>
      </c>
      <c r="E69" s="14" t="s">
        <v>46</v>
      </c>
      <c r="F69" s="42" t="str">
        <f>'Security Checklist (Level Up)'!M75</f>
        <v>Assess by selecting from the pull-down menu</v>
      </c>
      <c r="G69" s="15" t="str">
        <f t="shared" ref="G69:G100" si="25">IF(F69="2+",2,IF(F69="2-",2,IF(F69="1+",1,IF(F69="1-",1,IF(F69="該当なし",2,F69)))))</f>
        <v>Assess by selecting from the pull-down menu</v>
      </c>
    </row>
    <row r="70" spans="2:7" x14ac:dyDescent="0.4">
      <c r="B70" s="16" t="s">
        <v>749</v>
      </c>
      <c r="C70" s="11">
        <v>12</v>
      </c>
      <c r="D70" s="11">
        <v>66</v>
      </c>
      <c r="E70" s="11" t="s">
        <v>36</v>
      </c>
      <c r="F70" s="41" t="str">
        <f>'Security Checklist (Level Up)'!M76</f>
        <v>Assess by selecting from the pull-down menu</v>
      </c>
      <c r="G70" s="12" t="str">
        <f t="shared" si="25"/>
        <v>Assess by selecting from the pull-down menu</v>
      </c>
    </row>
    <row r="71" spans="2:7" x14ac:dyDescent="0.4">
      <c r="B71" s="17" t="s">
        <v>749</v>
      </c>
      <c r="C71" s="14">
        <v>12</v>
      </c>
      <c r="D71" s="14">
        <v>67</v>
      </c>
      <c r="E71" s="14" t="s">
        <v>133</v>
      </c>
      <c r="F71" s="42" t="str">
        <f>'Security Checklist (Level Up)'!M77</f>
        <v>Assess by selecting from the pull-down menu</v>
      </c>
      <c r="G71" s="15" t="str">
        <f t="shared" si="25"/>
        <v>Assess by selecting from the pull-down menu</v>
      </c>
    </row>
    <row r="72" spans="2:7" x14ac:dyDescent="0.4">
      <c r="B72" s="17" t="s">
        <v>749</v>
      </c>
      <c r="C72" s="14">
        <v>12</v>
      </c>
      <c r="D72" s="14">
        <v>68</v>
      </c>
      <c r="E72" s="14" t="s">
        <v>36</v>
      </c>
      <c r="F72" s="42" t="str">
        <f>'Security Checklist (Level Up)'!M78</f>
        <v>Assess by selecting from the pull-down menu</v>
      </c>
      <c r="G72" s="15" t="str">
        <f t="shared" si="25"/>
        <v>Assess by selecting from the pull-down menu</v>
      </c>
    </row>
    <row r="73" spans="2:7" x14ac:dyDescent="0.4">
      <c r="B73" s="17" t="s">
        <v>749</v>
      </c>
      <c r="C73" s="14">
        <v>12</v>
      </c>
      <c r="D73" s="14">
        <v>69</v>
      </c>
      <c r="E73" s="14" t="s">
        <v>36</v>
      </c>
      <c r="F73" s="42" t="str">
        <f>'Security Checklist (Level Up)'!M79</f>
        <v>Assess by selecting from the pull-down menu</v>
      </c>
      <c r="G73" s="15" t="str">
        <f t="shared" si="25"/>
        <v>Assess by selecting from the pull-down menu</v>
      </c>
    </row>
    <row r="74" spans="2:7" x14ac:dyDescent="0.4">
      <c r="B74" s="16" t="s">
        <v>750</v>
      </c>
      <c r="C74" s="11">
        <v>13</v>
      </c>
      <c r="D74" s="11">
        <v>70</v>
      </c>
      <c r="E74" s="11" t="s">
        <v>36</v>
      </c>
      <c r="F74" s="41" t="str">
        <f>'Security Checklist (Level Up)'!M80</f>
        <v>Assess by selecting from the pull-down menu</v>
      </c>
      <c r="G74" s="12" t="str">
        <f t="shared" si="25"/>
        <v>Assess by selecting from the pull-down menu</v>
      </c>
    </row>
    <row r="75" spans="2:7" x14ac:dyDescent="0.4">
      <c r="B75" s="17" t="s">
        <v>750</v>
      </c>
      <c r="C75" s="14">
        <v>13</v>
      </c>
      <c r="D75" s="14">
        <v>71</v>
      </c>
      <c r="E75" s="14" t="s">
        <v>133</v>
      </c>
      <c r="F75" s="42" t="str">
        <f>'Security Checklist (Level Up)'!M81</f>
        <v>Assess by selecting from the pull-down menu</v>
      </c>
      <c r="G75" s="15" t="str">
        <f t="shared" si="25"/>
        <v>Assess by selecting from the pull-down menu</v>
      </c>
    </row>
    <row r="76" spans="2:7" x14ac:dyDescent="0.4">
      <c r="B76" s="17" t="s">
        <v>750</v>
      </c>
      <c r="C76" s="14">
        <v>13</v>
      </c>
      <c r="D76" s="14">
        <v>72</v>
      </c>
      <c r="E76" s="14" t="s">
        <v>133</v>
      </c>
      <c r="F76" s="42" t="str">
        <f>'Security Checklist (Level Up)'!M82</f>
        <v>Assess by selecting from the pull-down menu</v>
      </c>
      <c r="G76" s="15" t="str">
        <f t="shared" si="25"/>
        <v>Assess by selecting from the pull-down menu</v>
      </c>
    </row>
    <row r="77" spans="2:7" x14ac:dyDescent="0.4">
      <c r="B77" s="17" t="s">
        <v>750</v>
      </c>
      <c r="C77" s="14">
        <v>13</v>
      </c>
      <c r="D77" s="14">
        <v>73</v>
      </c>
      <c r="E77" s="14" t="s">
        <v>133</v>
      </c>
      <c r="F77" s="42" t="str">
        <f>'Security Checklist (Level Up)'!M83</f>
        <v>Assess by selecting from the pull-down menu</v>
      </c>
      <c r="G77" s="15" t="str">
        <f t="shared" si="25"/>
        <v>Assess by selecting from the pull-down menu</v>
      </c>
    </row>
    <row r="78" spans="2:7" x14ac:dyDescent="0.4">
      <c r="B78" s="16" t="s">
        <v>751</v>
      </c>
      <c r="C78" s="11">
        <v>14</v>
      </c>
      <c r="D78" s="11">
        <v>74</v>
      </c>
      <c r="E78" s="11" t="s">
        <v>46</v>
      </c>
      <c r="F78" s="41" t="str">
        <f>'Security Checklist (Level Up)'!M84</f>
        <v>Assess by selecting from the pull-down menu</v>
      </c>
      <c r="G78" s="12" t="str">
        <f t="shared" si="25"/>
        <v>Assess by selecting from the pull-down menu</v>
      </c>
    </row>
    <row r="79" spans="2:7" x14ac:dyDescent="0.4">
      <c r="B79" s="17" t="s">
        <v>751</v>
      </c>
      <c r="C79" s="14">
        <v>14</v>
      </c>
      <c r="D79" s="14">
        <v>75</v>
      </c>
      <c r="E79" s="14" t="s">
        <v>46</v>
      </c>
      <c r="F79" s="42" t="str">
        <f>'Security Checklist (Level Up)'!M85</f>
        <v>Assess by selecting from the pull-down menu</v>
      </c>
      <c r="G79" s="15" t="str">
        <f t="shared" si="25"/>
        <v>Assess by selecting from the pull-down menu</v>
      </c>
    </row>
    <row r="80" spans="2:7" x14ac:dyDescent="0.4">
      <c r="B80" s="17" t="s">
        <v>751</v>
      </c>
      <c r="C80" s="14">
        <v>14</v>
      </c>
      <c r="D80" s="14">
        <v>76</v>
      </c>
      <c r="E80" s="14" t="s">
        <v>36</v>
      </c>
      <c r="F80" s="42" t="str">
        <f>'Security Checklist (Level Up)'!M86</f>
        <v>Assess by selecting from the pull-down menu</v>
      </c>
      <c r="G80" s="15" t="str">
        <f t="shared" si="25"/>
        <v>Assess by selecting from the pull-down menu</v>
      </c>
    </row>
    <row r="81" spans="2:7" x14ac:dyDescent="0.4">
      <c r="B81" s="17" t="s">
        <v>751</v>
      </c>
      <c r="C81" s="14">
        <v>14</v>
      </c>
      <c r="D81" s="14">
        <v>77</v>
      </c>
      <c r="E81" s="14" t="s">
        <v>36</v>
      </c>
      <c r="F81" s="42" t="str">
        <f>'Security Checklist (Level Up)'!M87</f>
        <v>Assess by selecting from the pull-down menu</v>
      </c>
      <c r="G81" s="15" t="str">
        <f t="shared" si="25"/>
        <v>Assess by selecting from the pull-down menu</v>
      </c>
    </row>
    <row r="82" spans="2:7" x14ac:dyDescent="0.4">
      <c r="B82" s="18" t="s">
        <v>751</v>
      </c>
      <c r="C82" s="19">
        <v>14</v>
      </c>
      <c r="D82" s="19">
        <v>78</v>
      </c>
      <c r="E82" s="19" t="s">
        <v>36</v>
      </c>
      <c r="F82" s="43" t="str">
        <f>'Security Checklist (Level Up)'!M88</f>
        <v>Assess by selecting from the pull-down menu</v>
      </c>
      <c r="G82" s="20" t="str">
        <f t="shared" si="25"/>
        <v>Assess by selecting from the pull-down menu</v>
      </c>
    </row>
    <row r="83" spans="2:7" x14ac:dyDescent="0.4">
      <c r="B83" s="16" t="s">
        <v>752</v>
      </c>
      <c r="C83" s="11">
        <v>15</v>
      </c>
      <c r="D83" s="11">
        <v>79</v>
      </c>
      <c r="E83" s="11" t="s">
        <v>36</v>
      </c>
      <c r="F83" s="41" t="str">
        <f>'Security Checklist (Level Up)'!M89</f>
        <v>Assess by selecting from the pull-down menu</v>
      </c>
      <c r="G83" s="12" t="str">
        <f t="shared" si="25"/>
        <v>Assess by selecting from the pull-down menu</v>
      </c>
    </row>
    <row r="84" spans="2:7" x14ac:dyDescent="0.4">
      <c r="B84" s="17" t="s">
        <v>752</v>
      </c>
      <c r="C84" s="14">
        <v>15</v>
      </c>
      <c r="D84" s="14">
        <v>80</v>
      </c>
      <c r="E84" s="14" t="s">
        <v>133</v>
      </c>
      <c r="F84" s="42" t="str">
        <f>'Security Checklist (Level Up)'!M90</f>
        <v>Assess by selecting from the pull-down menu</v>
      </c>
      <c r="G84" s="15" t="str">
        <f t="shared" si="25"/>
        <v>Assess by selecting from the pull-down menu</v>
      </c>
    </row>
    <row r="85" spans="2:7" x14ac:dyDescent="0.4">
      <c r="B85" s="17" t="s">
        <v>752</v>
      </c>
      <c r="C85" s="14">
        <v>15</v>
      </c>
      <c r="D85" s="14">
        <v>81</v>
      </c>
      <c r="E85" s="14" t="s">
        <v>133</v>
      </c>
      <c r="F85" s="42" t="str">
        <f>'Security Checklist (Level Up)'!M91</f>
        <v>Assess by selecting from the pull-down menu</v>
      </c>
      <c r="G85" s="15" t="str">
        <f t="shared" si="25"/>
        <v>Assess by selecting from the pull-down menu</v>
      </c>
    </row>
    <row r="86" spans="2:7" x14ac:dyDescent="0.4">
      <c r="B86" s="17" t="s">
        <v>752</v>
      </c>
      <c r="C86" s="14">
        <v>15</v>
      </c>
      <c r="D86" s="14">
        <v>82</v>
      </c>
      <c r="E86" s="14" t="s">
        <v>46</v>
      </c>
      <c r="F86" s="42" t="str">
        <f>'Security Checklist (Level Up)'!M92</f>
        <v>Assess by selecting from the pull-down menu</v>
      </c>
      <c r="G86" s="15" t="str">
        <f t="shared" si="25"/>
        <v>Assess by selecting from the pull-down menu</v>
      </c>
    </row>
    <row r="87" spans="2:7" x14ac:dyDescent="0.4">
      <c r="B87" s="18" t="s">
        <v>752</v>
      </c>
      <c r="C87" s="19">
        <v>15</v>
      </c>
      <c r="D87" s="19">
        <v>83</v>
      </c>
      <c r="E87" s="19" t="s">
        <v>46</v>
      </c>
      <c r="F87" s="43" t="str">
        <f>'Security Checklist (Level Up)'!M93</f>
        <v>Assess by selecting from the pull-down menu</v>
      </c>
      <c r="G87" s="20" t="str">
        <f t="shared" si="25"/>
        <v>Assess by selecting from the pull-down menu</v>
      </c>
    </row>
    <row r="88" spans="2:7" x14ac:dyDescent="0.4">
      <c r="B88" s="16" t="s">
        <v>753</v>
      </c>
      <c r="C88" s="11">
        <v>16</v>
      </c>
      <c r="D88" s="11">
        <v>84</v>
      </c>
      <c r="E88" s="11" t="s">
        <v>36</v>
      </c>
      <c r="F88" s="41" t="str">
        <f>'Security Checklist (Level Up)'!M94</f>
        <v>Assess by selecting from the pull-down menu</v>
      </c>
      <c r="G88" s="12" t="str">
        <f t="shared" si="25"/>
        <v>Assess by selecting from the pull-down menu</v>
      </c>
    </row>
    <row r="89" spans="2:7" x14ac:dyDescent="0.4">
      <c r="B89" s="17" t="s">
        <v>753</v>
      </c>
      <c r="C89" s="14">
        <v>16</v>
      </c>
      <c r="D89" s="14">
        <v>85</v>
      </c>
      <c r="E89" s="14" t="s">
        <v>36</v>
      </c>
      <c r="F89" s="42" t="str">
        <f>'Security Checklist (Level Up)'!M95</f>
        <v>Assess by selecting from the pull-down menu</v>
      </c>
      <c r="G89" s="15" t="str">
        <f t="shared" si="25"/>
        <v>Assess by selecting from the pull-down menu</v>
      </c>
    </row>
    <row r="90" spans="2:7" x14ac:dyDescent="0.4">
      <c r="B90" s="17" t="s">
        <v>753</v>
      </c>
      <c r="C90" s="14">
        <v>16</v>
      </c>
      <c r="D90" s="14">
        <v>86</v>
      </c>
      <c r="E90" s="14" t="s">
        <v>46</v>
      </c>
      <c r="F90" s="42" t="str">
        <f>'Security Checklist (Level Up)'!M96</f>
        <v>Assess by selecting from the pull-down menu</v>
      </c>
      <c r="G90" s="15" t="str">
        <f t="shared" si="25"/>
        <v>Assess by selecting from the pull-down menu</v>
      </c>
    </row>
    <row r="91" spans="2:7" x14ac:dyDescent="0.4">
      <c r="B91" s="17" t="s">
        <v>753</v>
      </c>
      <c r="C91" s="14">
        <v>16</v>
      </c>
      <c r="D91" s="14">
        <v>87</v>
      </c>
      <c r="E91" s="14" t="s">
        <v>46</v>
      </c>
      <c r="F91" s="42" t="str">
        <f>'Security Checklist (Level Up)'!M97</f>
        <v>Assess by selecting from the pull-down menu</v>
      </c>
      <c r="G91" s="15" t="str">
        <f t="shared" si="25"/>
        <v>Assess by selecting from the pull-down menu</v>
      </c>
    </row>
    <row r="92" spans="2:7" x14ac:dyDescent="0.4">
      <c r="B92" s="17" t="s">
        <v>753</v>
      </c>
      <c r="C92" s="14">
        <v>16</v>
      </c>
      <c r="D92" s="14">
        <v>88</v>
      </c>
      <c r="E92" s="14" t="s">
        <v>46</v>
      </c>
      <c r="F92" s="42" t="str">
        <f>'Security Checklist (Level Up)'!M98</f>
        <v>Assess by selecting from the pull-down menu</v>
      </c>
      <c r="G92" s="15" t="str">
        <f t="shared" si="25"/>
        <v>Assess by selecting from the pull-down menu</v>
      </c>
    </row>
    <row r="93" spans="2:7" x14ac:dyDescent="0.4">
      <c r="B93" s="17" t="s">
        <v>753</v>
      </c>
      <c r="C93" s="14">
        <v>16</v>
      </c>
      <c r="D93" s="14">
        <v>89</v>
      </c>
      <c r="E93" s="14" t="s">
        <v>46</v>
      </c>
      <c r="F93" s="42" t="str">
        <f>'Security Checklist (Level Up)'!M99</f>
        <v>Assess by selecting from the pull-down menu</v>
      </c>
      <c r="G93" s="15" t="str">
        <f t="shared" si="25"/>
        <v>Assess by selecting from the pull-down menu</v>
      </c>
    </row>
    <row r="94" spans="2:7" x14ac:dyDescent="0.4">
      <c r="B94" s="17" t="s">
        <v>753</v>
      </c>
      <c r="C94" s="14">
        <v>16</v>
      </c>
      <c r="D94" s="14">
        <v>90</v>
      </c>
      <c r="E94" s="14" t="s">
        <v>46</v>
      </c>
      <c r="F94" s="42" t="str">
        <f>'Security Checklist (Level Up)'!M100</f>
        <v>Assess by selecting from the pull-down menu</v>
      </c>
      <c r="G94" s="15" t="str">
        <f t="shared" si="25"/>
        <v>Assess by selecting from the pull-down menu</v>
      </c>
    </row>
    <row r="95" spans="2:7" x14ac:dyDescent="0.4">
      <c r="B95" s="17" t="s">
        <v>753</v>
      </c>
      <c r="C95" s="14">
        <v>16</v>
      </c>
      <c r="D95" s="14">
        <v>91</v>
      </c>
      <c r="E95" s="14" t="s">
        <v>46</v>
      </c>
      <c r="F95" s="42" t="str">
        <f>'Security Checklist (Level Up)'!M101</f>
        <v>Assess by selecting from the pull-down menu</v>
      </c>
      <c r="G95" s="15" t="str">
        <f t="shared" si="25"/>
        <v>Assess by selecting from the pull-down menu</v>
      </c>
    </row>
    <row r="96" spans="2:7" x14ac:dyDescent="0.4">
      <c r="B96" s="17" t="s">
        <v>753</v>
      </c>
      <c r="C96" s="14">
        <v>16</v>
      </c>
      <c r="D96" s="14">
        <v>92</v>
      </c>
      <c r="E96" s="14" t="s">
        <v>46</v>
      </c>
      <c r="F96" s="42" t="str">
        <f>'Security Checklist (Level Up)'!M102</f>
        <v>Assess by selecting from the pull-down menu</v>
      </c>
      <c r="G96" s="15" t="str">
        <f t="shared" si="25"/>
        <v>Assess by selecting from the pull-down menu</v>
      </c>
    </row>
    <row r="97" spans="2:7" x14ac:dyDescent="0.4">
      <c r="B97" s="17" t="s">
        <v>753</v>
      </c>
      <c r="C97" s="14">
        <v>16</v>
      </c>
      <c r="D97" s="14">
        <v>93</v>
      </c>
      <c r="E97" s="14" t="s">
        <v>46</v>
      </c>
      <c r="F97" s="42" t="str">
        <f>'Security Checklist (Level Up)'!M103</f>
        <v>Assess by selecting from the pull-down menu</v>
      </c>
      <c r="G97" s="15" t="str">
        <f t="shared" si="25"/>
        <v>Assess by selecting from the pull-down menu</v>
      </c>
    </row>
    <row r="98" spans="2:7" x14ac:dyDescent="0.4">
      <c r="B98" s="17" t="s">
        <v>753</v>
      </c>
      <c r="C98" s="14">
        <v>16</v>
      </c>
      <c r="D98" s="14">
        <v>94</v>
      </c>
      <c r="E98" s="14" t="s">
        <v>46</v>
      </c>
      <c r="F98" s="42" t="str">
        <f>'Security Checklist (Level Up)'!M104</f>
        <v>Assess by selecting from the pull-down menu</v>
      </c>
      <c r="G98" s="15" t="str">
        <f t="shared" si="25"/>
        <v>Assess by selecting from the pull-down menu</v>
      </c>
    </row>
    <row r="99" spans="2:7" x14ac:dyDescent="0.4">
      <c r="B99" s="17" t="s">
        <v>753</v>
      </c>
      <c r="C99" s="14">
        <v>16</v>
      </c>
      <c r="D99" s="14">
        <v>95</v>
      </c>
      <c r="E99" s="14" t="s">
        <v>133</v>
      </c>
      <c r="F99" s="42" t="str">
        <f>'Security Checklist (Level Up)'!M105</f>
        <v>Assess by selecting from the pull-down menu</v>
      </c>
      <c r="G99" s="15" t="str">
        <f t="shared" si="25"/>
        <v>Assess by selecting from the pull-down menu</v>
      </c>
    </row>
    <row r="100" spans="2:7" x14ac:dyDescent="0.4">
      <c r="B100" s="17" t="s">
        <v>753</v>
      </c>
      <c r="C100" s="14">
        <v>16</v>
      </c>
      <c r="D100" s="14">
        <v>96</v>
      </c>
      <c r="E100" s="14" t="s">
        <v>133</v>
      </c>
      <c r="F100" s="42" t="str">
        <f>'Security Checklist (Level Up)'!M106</f>
        <v>Assess by selecting from the pull-down menu</v>
      </c>
      <c r="G100" s="15" t="str">
        <f t="shared" si="25"/>
        <v>Assess by selecting from the pull-down menu</v>
      </c>
    </row>
    <row r="101" spans="2:7" x14ac:dyDescent="0.4">
      <c r="B101" s="17" t="s">
        <v>753</v>
      </c>
      <c r="C101" s="14">
        <v>16</v>
      </c>
      <c r="D101" s="14">
        <v>97</v>
      </c>
      <c r="E101" s="14" t="s">
        <v>46</v>
      </c>
      <c r="F101" s="42" t="str">
        <f>'Security Checklist (Level Up)'!M107</f>
        <v>Assess by selecting from the pull-down menu</v>
      </c>
      <c r="G101" s="15" t="str">
        <f t="shared" ref="G101:G132" si="26">IF(F101="2+",2,IF(F101="2-",2,IF(F101="1+",1,IF(F101="1-",1,IF(F101="該当なし",2,F101)))))</f>
        <v>Assess by selecting from the pull-down menu</v>
      </c>
    </row>
    <row r="102" spans="2:7" x14ac:dyDescent="0.4">
      <c r="B102" s="17" t="s">
        <v>753</v>
      </c>
      <c r="C102" s="14">
        <v>16</v>
      </c>
      <c r="D102" s="14">
        <v>98</v>
      </c>
      <c r="E102" s="14" t="s">
        <v>46</v>
      </c>
      <c r="F102" s="42" t="str">
        <f>'Security Checklist (Level Up)'!M108</f>
        <v>Assess by selecting from the pull-down menu</v>
      </c>
      <c r="G102" s="15" t="str">
        <f t="shared" si="26"/>
        <v>Assess by selecting from the pull-down menu</v>
      </c>
    </row>
    <row r="103" spans="2:7" x14ac:dyDescent="0.4">
      <c r="B103" s="17" t="s">
        <v>753</v>
      </c>
      <c r="C103" s="14">
        <v>16</v>
      </c>
      <c r="D103" s="14">
        <v>99</v>
      </c>
      <c r="E103" s="14" t="s">
        <v>46</v>
      </c>
      <c r="F103" s="42" t="str">
        <f>'Security Checklist (Level Up)'!M109</f>
        <v>Assess by selecting from the pull-down menu</v>
      </c>
      <c r="G103" s="15" t="str">
        <f t="shared" si="26"/>
        <v>Assess by selecting from the pull-down menu</v>
      </c>
    </row>
    <row r="104" spans="2:7" x14ac:dyDescent="0.4">
      <c r="B104" s="17" t="s">
        <v>753</v>
      </c>
      <c r="C104" s="14">
        <v>16</v>
      </c>
      <c r="D104" s="14">
        <v>100</v>
      </c>
      <c r="E104" s="14" t="s">
        <v>46</v>
      </c>
      <c r="F104" s="42" t="str">
        <f>'Security Checklist (Level Up)'!M110</f>
        <v>Assess by selecting from the pull-down menu</v>
      </c>
      <c r="G104" s="15" t="str">
        <f t="shared" si="26"/>
        <v>Assess by selecting from the pull-down menu</v>
      </c>
    </row>
    <row r="105" spans="2:7" x14ac:dyDescent="0.4">
      <c r="B105" s="17" t="s">
        <v>753</v>
      </c>
      <c r="C105" s="14">
        <v>16</v>
      </c>
      <c r="D105" s="14">
        <v>101</v>
      </c>
      <c r="E105" s="14" t="s">
        <v>46</v>
      </c>
      <c r="F105" s="42" t="str">
        <f>'Security Checklist (Level Up)'!M111</f>
        <v>Assess by selecting from the pull-down menu</v>
      </c>
      <c r="G105" s="15" t="str">
        <f t="shared" si="26"/>
        <v>Assess by selecting from the pull-down menu</v>
      </c>
    </row>
    <row r="106" spans="2:7" x14ac:dyDescent="0.4">
      <c r="B106" s="18" t="s">
        <v>753</v>
      </c>
      <c r="C106" s="19">
        <v>16</v>
      </c>
      <c r="D106" s="19">
        <v>102</v>
      </c>
      <c r="E106" s="19" t="s">
        <v>46</v>
      </c>
      <c r="F106" s="43" t="str">
        <f>'Security Checklist (Level Up)'!M112</f>
        <v>Assess by selecting from the pull-down menu</v>
      </c>
      <c r="G106" s="20" t="str">
        <f t="shared" si="26"/>
        <v>Assess by selecting from the pull-down menu</v>
      </c>
    </row>
    <row r="107" spans="2:7" x14ac:dyDescent="0.4">
      <c r="B107" s="16" t="s">
        <v>754</v>
      </c>
      <c r="C107" s="11">
        <v>17</v>
      </c>
      <c r="D107" s="11">
        <v>103</v>
      </c>
      <c r="E107" s="11" t="s">
        <v>46</v>
      </c>
      <c r="F107" s="41" t="str">
        <f>'Security Checklist (Level Up)'!M113</f>
        <v>Assess by selecting from the pull-down menu</v>
      </c>
      <c r="G107" s="12" t="str">
        <f t="shared" si="26"/>
        <v>Assess by selecting from the pull-down menu</v>
      </c>
    </row>
    <row r="108" spans="2:7" x14ac:dyDescent="0.4">
      <c r="B108" s="17" t="s">
        <v>754</v>
      </c>
      <c r="C108" s="14">
        <v>17</v>
      </c>
      <c r="D108" s="14">
        <v>104</v>
      </c>
      <c r="E108" s="14" t="s">
        <v>46</v>
      </c>
      <c r="F108" s="42" t="str">
        <f>'Security Checklist (Level Up)'!M114</f>
        <v>Assess by selecting from the pull-down menu</v>
      </c>
      <c r="G108" s="15" t="str">
        <f t="shared" si="26"/>
        <v>Assess by selecting from the pull-down menu</v>
      </c>
    </row>
    <row r="109" spans="2:7" x14ac:dyDescent="0.4">
      <c r="B109" s="17" t="s">
        <v>754</v>
      </c>
      <c r="C109" s="14">
        <v>17</v>
      </c>
      <c r="D109" s="14">
        <v>105</v>
      </c>
      <c r="E109" s="14" t="s">
        <v>46</v>
      </c>
      <c r="F109" s="42" t="str">
        <f>'Security Checklist (Level Up)'!M115</f>
        <v>Assess by selecting from the pull-down menu</v>
      </c>
      <c r="G109" s="15" t="str">
        <f t="shared" si="26"/>
        <v>Assess by selecting from the pull-down menu</v>
      </c>
    </row>
    <row r="110" spans="2:7" x14ac:dyDescent="0.4">
      <c r="B110" s="17" t="s">
        <v>754</v>
      </c>
      <c r="C110" s="14">
        <v>17</v>
      </c>
      <c r="D110" s="14">
        <v>106</v>
      </c>
      <c r="E110" s="14" t="s">
        <v>46</v>
      </c>
      <c r="F110" s="42" t="str">
        <f>'Security Checklist (Level Up)'!M116</f>
        <v>Assess by selecting from the pull-down menu</v>
      </c>
      <c r="G110" s="15" t="str">
        <f t="shared" si="26"/>
        <v>Assess by selecting from the pull-down menu</v>
      </c>
    </row>
    <row r="111" spans="2:7" x14ac:dyDescent="0.4">
      <c r="B111" s="17" t="s">
        <v>754</v>
      </c>
      <c r="C111" s="14">
        <v>17</v>
      </c>
      <c r="D111" s="14">
        <v>107</v>
      </c>
      <c r="E111" s="14" t="s">
        <v>46</v>
      </c>
      <c r="F111" s="42" t="str">
        <f>'Security Checklist (Level Up)'!M117</f>
        <v>Assess by selecting from the pull-down menu</v>
      </c>
      <c r="G111" s="15" t="str">
        <f t="shared" si="26"/>
        <v>Assess by selecting from the pull-down menu</v>
      </c>
    </row>
    <row r="112" spans="2:7" x14ac:dyDescent="0.4">
      <c r="B112" s="17" t="s">
        <v>754</v>
      </c>
      <c r="C112" s="14">
        <v>17</v>
      </c>
      <c r="D112" s="14">
        <v>108</v>
      </c>
      <c r="E112" s="14" t="s">
        <v>46</v>
      </c>
      <c r="F112" s="42" t="str">
        <f>'Security Checklist (Level Up)'!M118</f>
        <v>Assess by selecting from the pull-down menu</v>
      </c>
      <c r="G112" s="15" t="str">
        <f t="shared" si="26"/>
        <v>Assess by selecting from the pull-down menu</v>
      </c>
    </row>
    <row r="113" spans="2:7" x14ac:dyDescent="0.4">
      <c r="B113" s="17" t="s">
        <v>754</v>
      </c>
      <c r="C113" s="14">
        <v>17</v>
      </c>
      <c r="D113" s="14">
        <v>109</v>
      </c>
      <c r="E113" s="14" t="s">
        <v>46</v>
      </c>
      <c r="F113" s="42" t="str">
        <f>'Security Checklist (Level Up)'!M119</f>
        <v>Assess by selecting from the pull-down menu</v>
      </c>
      <c r="G113" s="15" t="str">
        <f t="shared" si="26"/>
        <v>Assess by selecting from the pull-down menu</v>
      </c>
    </row>
    <row r="114" spans="2:7" x14ac:dyDescent="0.4">
      <c r="B114" s="17" t="s">
        <v>754</v>
      </c>
      <c r="C114" s="14">
        <v>17</v>
      </c>
      <c r="D114" s="14">
        <v>110</v>
      </c>
      <c r="E114" s="14" t="s">
        <v>46</v>
      </c>
      <c r="F114" s="42" t="str">
        <f>'Security Checklist (Level Up)'!M120</f>
        <v>Assess by selecting from the pull-down menu</v>
      </c>
      <c r="G114" s="15" t="str">
        <f t="shared" si="26"/>
        <v>Assess by selecting from the pull-down menu</v>
      </c>
    </row>
    <row r="115" spans="2:7" x14ac:dyDescent="0.4">
      <c r="B115" s="17" t="s">
        <v>754</v>
      </c>
      <c r="C115" s="14">
        <v>17</v>
      </c>
      <c r="D115" s="14">
        <v>111</v>
      </c>
      <c r="E115" s="14" t="s">
        <v>46</v>
      </c>
      <c r="F115" s="42" t="str">
        <f>'Security Checklist (Level Up)'!M121</f>
        <v>Assess by selecting from the pull-down menu</v>
      </c>
      <c r="G115" s="15" t="str">
        <f t="shared" si="26"/>
        <v>Assess by selecting from the pull-down menu</v>
      </c>
    </row>
    <row r="116" spans="2:7" x14ac:dyDescent="0.4">
      <c r="B116" s="18" t="s">
        <v>754</v>
      </c>
      <c r="C116" s="19">
        <v>17</v>
      </c>
      <c r="D116" s="19">
        <v>112</v>
      </c>
      <c r="E116" s="19" t="s">
        <v>46</v>
      </c>
      <c r="F116" s="43" t="str">
        <f>'Security Checklist (Level Up)'!M122</f>
        <v>Assess by selecting from the pull-down menu</v>
      </c>
      <c r="G116" s="20" t="str">
        <f t="shared" si="26"/>
        <v>Assess by selecting from the pull-down menu</v>
      </c>
    </row>
    <row r="117" spans="2:7" x14ac:dyDescent="0.4">
      <c r="B117" s="16" t="s">
        <v>755</v>
      </c>
      <c r="C117" s="11">
        <v>18</v>
      </c>
      <c r="D117" s="11">
        <v>113</v>
      </c>
      <c r="E117" s="11" t="s">
        <v>36</v>
      </c>
      <c r="F117" s="41" t="str">
        <f>'Security Checklist (Level Up)'!M123</f>
        <v>Assess by selecting from the pull-down menu</v>
      </c>
      <c r="G117" s="12" t="str">
        <f t="shared" si="26"/>
        <v>Assess by selecting from the pull-down menu</v>
      </c>
    </row>
    <row r="118" spans="2:7" x14ac:dyDescent="0.4">
      <c r="B118" s="17" t="s">
        <v>755</v>
      </c>
      <c r="C118" s="14">
        <v>18</v>
      </c>
      <c r="D118" s="14">
        <v>114</v>
      </c>
      <c r="E118" s="14" t="s">
        <v>36</v>
      </c>
      <c r="F118" s="42" t="str">
        <f>'Security Checklist (Level Up)'!M124</f>
        <v>Assess by selecting from the pull-down menu</v>
      </c>
      <c r="G118" s="15" t="str">
        <f t="shared" si="26"/>
        <v>Assess by selecting from the pull-down menu</v>
      </c>
    </row>
    <row r="119" spans="2:7" x14ac:dyDescent="0.4">
      <c r="B119" s="17" t="s">
        <v>755</v>
      </c>
      <c r="C119" s="14">
        <v>18</v>
      </c>
      <c r="D119" s="14">
        <v>115</v>
      </c>
      <c r="E119" s="14" t="s">
        <v>36</v>
      </c>
      <c r="F119" s="42" t="str">
        <f>'Security Checklist (Level Up)'!M125</f>
        <v>Assess by selecting from the pull-down menu</v>
      </c>
      <c r="G119" s="15" t="str">
        <f t="shared" si="26"/>
        <v>Assess by selecting from the pull-down menu</v>
      </c>
    </row>
    <row r="120" spans="2:7" x14ac:dyDescent="0.4">
      <c r="B120" s="17" t="s">
        <v>755</v>
      </c>
      <c r="C120" s="14">
        <v>18</v>
      </c>
      <c r="D120" s="14">
        <v>116</v>
      </c>
      <c r="E120" s="14" t="s">
        <v>46</v>
      </c>
      <c r="F120" s="42" t="str">
        <f>'Security Checklist (Level Up)'!M126</f>
        <v>Assess by selecting from the pull-down menu</v>
      </c>
      <c r="G120" s="15" t="str">
        <f t="shared" si="26"/>
        <v>Assess by selecting from the pull-down menu</v>
      </c>
    </row>
    <row r="121" spans="2:7" x14ac:dyDescent="0.4">
      <c r="B121" s="17" t="s">
        <v>755</v>
      </c>
      <c r="C121" s="14">
        <v>18</v>
      </c>
      <c r="D121" s="14">
        <v>117</v>
      </c>
      <c r="E121" s="14" t="s">
        <v>36</v>
      </c>
      <c r="F121" s="42" t="str">
        <f>'Security Checklist (Level Up)'!M127</f>
        <v>Assess by selecting from the pull-down menu</v>
      </c>
      <c r="G121" s="15" t="str">
        <f t="shared" si="26"/>
        <v>Assess by selecting from the pull-down menu</v>
      </c>
    </row>
    <row r="122" spans="2:7" x14ac:dyDescent="0.4">
      <c r="B122" s="17" t="s">
        <v>755</v>
      </c>
      <c r="C122" s="14">
        <v>18</v>
      </c>
      <c r="D122" s="14">
        <v>118</v>
      </c>
      <c r="E122" s="14" t="s">
        <v>46</v>
      </c>
      <c r="F122" s="42" t="str">
        <f>'Security Checklist (Level Up)'!M128</f>
        <v>Assess by selecting from the pull-down menu</v>
      </c>
      <c r="G122" s="15" t="str">
        <f t="shared" si="26"/>
        <v>Assess by selecting from the pull-down menu</v>
      </c>
    </row>
    <row r="123" spans="2:7" x14ac:dyDescent="0.4">
      <c r="B123" s="17" t="s">
        <v>755</v>
      </c>
      <c r="C123" s="14">
        <v>18</v>
      </c>
      <c r="D123" s="14">
        <v>119</v>
      </c>
      <c r="E123" s="14" t="s">
        <v>46</v>
      </c>
      <c r="F123" s="42" t="str">
        <f>'Security Checklist (Level Up)'!M129</f>
        <v>Assess by selecting from the pull-down menu</v>
      </c>
      <c r="G123" s="15" t="str">
        <f t="shared" si="26"/>
        <v>Assess by selecting from the pull-down menu</v>
      </c>
    </row>
    <row r="124" spans="2:7" x14ac:dyDescent="0.4">
      <c r="B124" s="17" t="s">
        <v>755</v>
      </c>
      <c r="C124" s="14">
        <v>18</v>
      </c>
      <c r="D124" s="14">
        <v>120</v>
      </c>
      <c r="E124" s="14" t="s">
        <v>133</v>
      </c>
      <c r="F124" s="42" t="str">
        <f>'Security Checklist (Level Up)'!M130</f>
        <v>Assess by selecting from the pull-down menu</v>
      </c>
      <c r="G124" s="15" t="str">
        <f t="shared" si="26"/>
        <v>Assess by selecting from the pull-down menu</v>
      </c>
    </row>
    <row r="125" spans="2:7" x14ac:dyDescent="0.4">
      <c r="B125" s="17" t="s">
        <v>755</v>
      </c>
      <c r="C125" s="14">
        <v>18</v>
      </c>
      <c r="D125" s="14">
        <v>121</v>
      </c>
      <c r="E125" s="14" t="s">
        <v>46</v>
      </c>
      <c r="F125" s="42" t="str">
        <f>'Security Checklist (Level Up)'!M131</f>
        <v>Assess by selecting from the pull-down menu</v>
      </c>
      <c r="G125" s="15" t="str">
        <f t="shared" si="26"/>
        <v>Assess by selecting from the pull-down menu</v>
      </c>
    </row>
    <row r="126" spans="2:7" x14ac:dyDescent="0.4">
      <c r="B126" s="18" t="s">
        <v>755</v>
      </c>
      <c r="C126" s="19">
        <v>18</v>
      </c>
      <c r="D126" s="19">
        <v>122</v>
      </c>
      <c r="E126" s="19" t="s">
        <v>133</v>
      </c>
      <c r="F126" s="43" t="str">
        <f>'Security Checklist (Level Up)'!M132</f>
        <v>Assess by selecting from the pull-down menu</v>
      </c>
      <c r="G126" s="20" t="str">
        <f t="shared" si="26"/>
        <v>Assess by selecting from the pull-down menu</v>
      </c>
    </row>
    <row r="127" spans="2:7" x14ac:dyDescent="0.4">
      <c r="B127" s="16" t="s">
        <v>756</v>
      </c>
      <c r="C127" s="11">
        <v>19</v>
      </c>
      <c r="D127" s="11">
        <v>123</v>
      </c>
      <c r="E127" s="11" t="s">
        <v>46</v>
      </c>
      <c r="F127" s="41" t="str">
        <f>'Security Checklist (Level Up)'!M133</f>
        <v>Assess by selecting from the pull-down menu</v>
      </c>
      <c r="G127" s="12" t="str">
        <f t="shared" si="26"/>
        <v>Assess by selecting from the pull-down menu</v>
      </c>
    </row>
    <row r="128" spans="2:7" x14ac:dyDescent="0.4">
      <c r="B128" s="17" t="s">
        <v>756</v>
      </c>
      <c r="C128" s="14">
        <v>19</v>
      </c>
      <c r="D128" s="14">
        <v>124</v>
      </c>
      <c r="E128" s="14" t="s">
        <v>36</v>
      </c>
      <c r="F128" s="42" t="str">
        <f>'Security Checklist (Level Up)'!M134</f>
        <v>Assess by selecting from the pull-down menu</v>
      </c>
      <c r="G128" s="15" t="str">
        <f t="shared" si="26"/>
        <v>Assess by selecting from the pull-down menu</v>
      </c>
    </row>
    <row r="129" spans="2:7" x14ac:dyDescent="0.4">
      <c r="B129" s="17" t="s">
        <v>756</v>
      </c>
      <c r="C129" s="14">
        <v>19</v>
      </c>
      <c r="D129" s="14">
        <v>125</v>
      </c>
      <c r="E129" s="14" t="s">
        <v>46</v>
      </c>
      <c r="F129" s="42" t="str">
        <f>'Security Checklist (Level Up)'!M135</f>
        <v>Assess by selecting from the pull-down menu</v>
      </c>
      <c r="G129" s="15" t="str">
        <f t="shared" si="26"/>
        <v>Assess by selecting from the pull-down menu</v>
      </c>
    </row>
    <row r="130" spans="2:7" x14ac:dyDescent="0.4">
      <c r="B130" s="17" t="s">
        <v>756</v>
      </c>
      <c r="C130" s="14">
        <v>19</v>
      </c>
      <c r="D130" s="14">
        <v>126</v>
      </c>
      <c r="E130" s="14" t="s">
        <v>133</v>
      </c>
      <c r="F130" s="42" t="str">
        <f>'Security Checklist (Level Up)'!M136</f>
        <v>Assess by selecting from the pull-down menu</v>
      </c>
      <c r="G130" s="15" t="str">
        <f t="shared" si="26"/>
        <v>Assess by selecting from the pull-down menu</v>
      </c>
    </row>
    <row r="131" spans="2:7" x14ac:dyDescent="0.4">
      <c r="B131" s="17" t="s">
        <v>756</v>
      </c>
      <c r="C131" s="14">
        <v>19</v>
      </c>
      <c r="D131" s="14">
        <v>127</v>
      </c>
      <c r="E131" s="14" t="s">
        <v>133</v>
      </c>
      <c r="F131" s="42" t="str">
        <f>'Security Checklist (Level Up)'!M137</f>
        <v>Assess by selecting from the pull-down menu</v>
      </c>
      <c r="G131" s="15" t="str">
        <f t="shared" si="26"/>
        <v>Assess by selecting from the pull-down menu</v>
      </c>
    </row>
    <row r="132" spans="2:7" x14ac:dyDescent="0.4">
      <c r="B132" s="18" t="s">
        <v>756</v>
      </c>
      <c r="C132" s="19">
        <v>19</v>
      </c>
      <c r="D132" s="19">
        <v>128</v>
      </c>
      <c r="E132" s="19" t="s">
        <v>133</v>
      </c>
      <c r="F132" s="43" t="str">
        <f>'Security Checklist (Level Up)'!M138</f>
        <v>Assess by selecting from the pull-down menu</v>
      </c>
      <c r="G132" s="20" t="str">
        <f t="shared" si="26"/>
        <v>Assess by selecting from the pull-down menu</v>
      </c>
    </row>
    <row r="133" spans="2:7" x14ac:dyDescent="0.4">
      <c r="B133" s="16" t="s">
        <v>757</v>
      </c>
      <c r="C133" s="11">
        <v>20</v>
      </c>
      <c r="D133" s="11">
        <v>129</v>
      </c>
      <c r="E133" s="11" t="s">
        <v>133</v>
      </c>
      <c r="F133" s="41" t="str">
        <f>'Security Checklist (Level Up)'!M139</f>
        <v>Assess by selecting from the pull-down menu</v>
      </c>
      <c r="G133" s="12" t="str">
        <f t="shared" ref="G133:G157" si="27">IF(F133="2+",2,IF(F133="2-",2,IF(F133="1+",1,IF(F133="1-",1,IF(F133="該当なし",2,F133)))))</f>
        <v>Assess by selecting from the pull-down menu</v>
      </c>
    </row>
    <row r="134" spans="2:7" x14ac:dyDescent="0.4">
      <c r="B134" s="18" t="s">
        <v>757</v>
      </c>
      <c r="C134" s="19">
        <v>20</v>
      </c>
      <c r="D134" s="19">
        <v>130</v>
      </c>
      <c r="E134" s="19" t="s">
        <v>46</v>
      </c>
      <c r="F134" s="43" t="str">
        <f>'Security Checklist (Level Up)'!M140</f>
        <v>Assess by selecting from the pull-down menu</v>
      </c>
      <c r="G134" s="20" t="str">
        <f t="shared" si="27"/>
        <v>Assess by selecting from the pull-down menu</v>
      </c>
    </row>
    <row r="135" spans="2:7" x14ac:dyDescent="0.4">
      <c r="B135" s="16" t="s">
        <v>758</v>
      </c>
      <c r="C135" s="11">
        <v>21</v>
      </c>
      <c r="D135" s="11">
        <v>131</v>
      </c>
      <c r="E135" s="11" t="s">
        <v>46</v>
      </c>
      <c r="F135" s="41" t="str">
        <f>'Security Checklist (Level Up)'!M141</f>
        <v>Assess by selecting from the pull-down menu</v>
      </c>
      <c r="G135" s="12" t="str">
        <f t="shared" si="27"/>
        <v>Assess by selecting from the pull-down menu</v>
      </c>
    </row>
    <row r="136" spans="2:7" x14ac:dyDescent="0.4">
      <c r="B136" s="17" t="s">
        <v>758</v>
      </c>
      <c r="C136" s="14">
        <v>21</v>
      </c>
      <c r="D136" s="14">
        <v>132</v>
      </c>
      <c r="E136" s="14" t="s">
        <v>46</v>
      </c>
      <c r="F136" s="42" t="str">
        <f>'Security Checklist (Level Up)'!M142</f>
        <v>Assess by selecting from the pull-down menu</v>
      </c>
      <c r="G136" s="15" t="str">
        <f t="shared" si="27"/>
        <v>Assess by selecting from the pull-down menu</v>
      </c>
    </row>
    <row r="137" spans="2:7" x14ac:dyDescent="0.4">
      <c r="B137" s="17" t="s">
        <v>758</v>
      </c>
      <c r="C137" s="14">
        <v>21</v>
      </c>
      <c r="D137" s="14">
        <v>133</v>
      </c>
      <c r="E137" s="14" t="s">
        <v>46</v>
      </c>
      <c r="F137" s="42" t="str">
        <f>'Security Checklist (Level Up)'!M143</f>
        <v>Assess by selecting from the pull-down menu</v>
      </c>
      <c r="G137" s="15" t="str">
        <f t="shared" si="27"/>
        <v>Assess by selecting from the pull-down menu</v>
      </c>
    </row>
    <row r="138" spans="2:7" x14ac:dyDescent="0.4">
      <c r="B138" s="17" t="s">
        <v>758</v>
      </c>
      <c r="C138" s="14">
        <v>21</v>
      </c>
      <c r="D138" s="14">
        <v>134</v>
      </c>
      <c r="E138" s="14" t="s">
        <v>46</v>
      </c>
      <c r="F138" s="42" t="str">
        <f>'Security Checklist (Level Up)'!M144</f>
        <v>Assess by selecting from the pull-down menu</v>
      </c>
      <c r="G138" s="15" t="str">
        <f t="shared" si="27"/>
        <v>Assess by selecting from the pull-down menu</v>
      </c>
    </row>
    <row r="139" spans="2:7" x14ac:dyDescent="0.4">
      <c r="B139" s="18" t="s">
        <v>758</v>
      </c>
      <c r="C139" s="19">
        <v>21</v>
      </c>
      <c r="D139" s="19">
        <v>135</v>
      </c>
      <c r="E139" s="19" t="s">
        <v>46</v>
      </c>
      <c r="F139" s="43" t="str">
        <f>'Security Checklist (Level Up)'!M145</f>
        <v>Assess by selecting from the pull-down menu</v>
      </c>
      <c r="G139" s="20" t="str">
        <f t="shared" si="27"/>
        <v>Assess by selecting from the pull-down menu</v>
      </c>
    </row>
    <row r="140" spans="2:7" x14ac:dyDescent="0.4">
      <c r="B140" s="16" t="s">
        <v>759</v>
      </c>
      <c r="C140" s="11">
        <v>22</v>
      </c>
      <c r="D140" s="11">
        <v>136</v>
      </c>
      <c r="E140" s="11" t="s">
        <v>36</v>
      </c>
      <c r="F140" s="41" t="str">
        <f>'Security Checklist (Level Up)'!M146</f>
        <v>Assess by selecting from the pull-down menu</v>
      </c>
      <c r="G140" s="12" t="str">
        <f t="shared" si="27"/>
        <v>Assess by selecting from the pull-down menu</v>
      </c>
    </row>
    <row r="141" spans="2:7" x14ac:dyDescent="0.4">
      <c r="B141" s="17" t="s">
        <v>759</v>
      </c>
      <c r="C141" s="14">
        <v>22</v>
      </c>
      <c r="D141" s="14">
        <v>137</v>
      </c>
      <c r="E141" s="14" t="s">
        <v>36</v>
      </c>
      <c r="F141" s="42" t="str">
        <f>'Security Checklist (Level Up)'!M147</f>
        <v>Assess by selecting from the pull-down menu</v>
      </c>
      <c r="G141" s="15" t="str">
        <f t="shared" si="27"/>
        <v>Assess by selecting from the pull-down menu</v>
      </c>
    </row>
    <row r="142" spans="2:7" x14ac:dyDescent="0.4">
      <c r="B142" s="17" t="s">
        <v>759</v>
      </c>
      <c r="C142" s="14">
        <v>22</v>
      </c>
      <c r="D142" s="14">
        <v>138</v>
      </c>
      <c r="E142" s="14" t="s">
        <v>133</v>
      </c>
      <c r="F142" s="42" t="str">
        <f>'Security Checklist (Level Up)'!M148</f>
        <v>Assess by selecting from the pull-down menu</v>
      </c>
      <c r="G142" s="15" t="str">
        <f t="shared" si="27"/>
        <v>Assess by selecting from the pull-down menu</v>
      </c>
    </row>
    <row r="143" spans="2:7" x14ac:dyDescent="0.4">
      <c r="B143" s="17" t="s">
        <v>759</v>
      </c>
      <c r="C143" s="14">
        <v>22</v>
      </c>
      <c r="D143" s="14">
        <v>139</v>
      </c>
      <c r="E143" s="14" t="s">
        <v>46</v>
      </c>
      <c r="F143" s="42" t="str">
        <f>'Security Checklist (Level Up)'!M149</f>
        <v>Assess by selecting from the pull-down menu</v>
      </c>
      <c r="G143" s="15" t="str">
        <f t="shared" si="27"/>
        <v>Assess by selecting from the pull-down menu</v>
      </c>
    </row>
    <row r="144" spans="2:7" x14ac:dyDescent="0.4">
      <c r="B144" s="17" t="s">
        <v>759</v>
      </c>
      <c r="C144" s="14">
        <v>22</v>
      </c>
      <c r="D144" s="14">
        <v>140</v>
      </c>
      <c r="E144" s="14" t="s">
        <v>46</v>
      </c>
      <c r="F144" s="42" t="str">
        <f>'Security Checklist (Level Up)'!M150</f>
        <v>Assess by selecting from the pull-down menu</v>
      </c>
      <c r="G144" s="15" t="str">
        <f t="shared" si="27"/>
        <v>Assess by selecting from the pull-down menu</v>
      </c>
    </row>
    <row r="145" spans="2:7" x14ac:dyDescent="0.4">
      <c r="B145" s="18" t="s">
        <v>759</v>
      </c>
      <c r="C145" s="19">
        <v>22</v>
      </c>
      <c r="D145" s="19">
        <v>141</v>
      </c>
      <c r="E145" s="19" t="s">
        <v>46</v>
      </c>
      <c r="F145" s="43" t="str">
        <f>'Security Checklist (Level Up)'!M151</f>
        <v>Assess by selecting from the pull-down menu</v>
      </c>
      <c r="G145" s="20" t="str">
        <f t="shared" si="27"/>
        <v>Assess by selecting from the pull-down menu</v>
      </c>
    </row>
    <row r="146" spans="2:7" x14ac:dyDescent="0.4">
      <c r="B146" s="16" t="s">
        <v>760</v>
      </c>
      <c r="C146" s="11">
        <v>23</v>
      </c>
      <c r="D146" s="11">
        <v>142</v>
      </c>
      <c r="E146" s="11" t="s">
        <v>46</v>
      </c>
      <c r="F146" s="41" t="str">
        <f>'Security Checklist (Level Up)'!M152</f>
        <v>Assess by selecting from the pull-down menu</v>
      </c>
      <c r="G146" s="12" t="str">
        <f t="shared" si="27"/>
        <v>Assess by selecting from the pull-down menu</v>
      </c>
    </row>
    <row r="147" spans="2:7" x14ac:dyDescent="0.4">
      <c r="B147" s="17" t="s">
        <v>760</v>
      </c>
      <c r="C147" s="14">
        <v>23</v>
      </c>
      <c r="D147" s="14">
        <v>143</v>
      </c>
      <c r="E147" s="14" t="s">
        <v>46</v>
      </c>
      <c r="F147" s="42" t="str">
        <f>'Security Checklist (Level Up)'!M153</f>
        <v>Assess by selecting from the pull-down menu</v>
      </c>
      <c r="G147" s="15" t="str">
        <f t="shared" si="27"/>
        <v>Assess by selecting from the pull-down menu</v>
      </c>
    </row>
    <row r="148" spans="2:7" x14ac:dyDescent="0.4">
      <c r="B148" s="17" t="s">
        <v>760</v>
      </c>
      <c r="C148" s="14">
        <v>23</v>
      </c>
      <c r="D148" s="14">
        <v>144</v>
      </c>
      <c r="E148" s="14" t="s">
        <v>133</v>
      </c>
      <c r="F148" s="42" t="str">
        <f>'Security Checklist (Level Up)'!M154</f>
        <v>Assess by selecting from the pull-down menu</v>
      </c>
      <c r="G148" s="15" t="str">
        <f t="shared" si="27"/>
        <v>Assess by selecting from the pull-down menu</v>
      </c>
    </row>
    <row r="149" spans="2:7" x14ac:dyDescent="0.4">
      <c r="B149" s="17" t="s">
        <v>760</v>
      </c>
      <c r="C149" s="14">
        <v>23</v>
      </c>
      <c r="D149" s="14">
        <v>145</v>
      </c>
      <c r="E149" s="14" t="s">
        <v>46</v>
      </c>
      <c r="F149" s="42" t="str">
        <f>'Security Checklist (Level Up)'!M155</f>
        <v>Assess by selecting from the pull-down menu</v>
      </c>
      <c r="G149" s="15" t="str">
        <f t="shared" si="27"/>
        <v>Assess by selecting from the pull-down menu</v>
      </c>
    </row>
    <row r="150" spans="2:7" x14ac:dyDescent="0.4">
      <c r="B150" s="17" t="s">
        <v>760</v>
      </c>
      <c r="C150" s="14">
        <v>23</v>
      </c>
      <c r="D150" s="14">
        <v>146</v>
      </c>
      <c r="E150" s="14" t="s">
        <v>46</v>
      </c>
      <c r="F150" s="42" t="str">
        <f>'Security Checklist (Level Up)'!M156</f>
        <v>Assess by selecting from the pull-down menu</v>
      </c>
      <c r="G150" s="15" t="str">
        <f t="shared" si="27"/>
        <v>Assess by selecting from the pull-down menu</v>
      </c>
    </row>
    <row r="151" spans="2:7" x14ac:dyDescent="0.4">
      <c r="B151" s="18" t="s">
        <v>760</v>
      </c>
      <c r="C151" s="19">
        <v>23</v>
      </c>
      <c r="D151" s="19">
        <v>147</v>
      </c>
      <c r="E151" s="19" t="s">
        <v>133</v>
      </c>
      <c r="F151" s="43" t="str">
        <f>'Security Checklist (Level Up)'!M157</f>
        <v>Assess by selecting from the pull-down menu</v>
      </c>
      <c r="G151" s="20" t="str">
        <f t="shared" si="27"/>
        <v>Assess by selecting from the pull-down menu</v>
      </c>
    </row>
    <row r="152" spans="2:7" x14ac:dyDescent="0.4">
      <c r="B152" s="16" t="s">
        <v>761</v>
      </c>
      <c r="C152" s="11">
        <v>24</v>
      </c>
      <c r="D152" s="11">
        <v>148</v>
      </c>
      <c r="E152" s="11" t="s">
        <v>36</v>
      </c>
      <c r="F152" s="41" t="str">
        <f>'Security Checklist (Level Up)'!M158</f>
        <v>Assess by selecting from the pull-down menu</v>
      </c>
      <c r="G152" s="12" t="str">
        <f t="shared" si="27"/>
        <v>Assess by selecting from the pull-down menu</v>
      </c>
    </row>
    <row r="153" spans="2:7" x14ac:dyDescent="0.4">
      <c r="B153" s="17" t="s">
        <v>761</v>
      </c>
      <c r="C153" s="14">
        <v>24</v>
      </c>
      <c r="D153" s="14">
        <v>149</v>
      </c>
      <c r="E153" s="14" t="s">
        <v>36</v>
      </c>
      <c r="F153" s="42" t="str">
        <f>'Security Checklist (Level Up)'!M159</f>
        <v>Assess by selecting from the pull-down menu</v>
      </c>
      <c r="G153" s="15" t="str">
        <f t="shared" si="27"/>
        <v>Assess by selecting from the pull-down menu</v>
      </c>
    </row>
    <row r="154" spans="2:7" x14ac:dyDescent="0.4">
      <c r="B154" s="17" t="s">
        <v>761</v>
      </c>
      <c r="C154" s="14">
        <v>24</v>
      </c>
      <c r="D154" s="14">
        <v>150</v>
      </c>
      <c r="E154" s="14" t="s">
        <v>36</v>
      </c>
      <c r="F154" s="42" t="str">
        <f>'Security Checklist (Level Up)'!M160</f>
        <v>Assess by selecting from the pull-down menu</v>
      </c>
      <c r="G154" s="15" t="str">
        <f t="shared" si="27"/>
        <v>Assess by selecting from the pull-down menu</v>
      </c>
    </row>
    <row r="155" spans="2:7" x14ac:dyDescent="0.4">
      <c r="B155" s="17" t="s">
        <v>761</v>
      </c>
      <c r="C155" s="14">
        <v>24</v>
      </c>
      <c r="D155" s="14">
        <v>151</v>
      </c>
      <c r="E155" s="14" t="s">
        <v>46</v>
      </c>
      <c r="F155" s="42" t="str">
        <f>'Security Checklist (Level Up)'!M161</f>
        <v>Assess by selecting from the pull-down menu</v>
      </c>
      <c r="G155" s="15" t="str">
        <f t="shared" si="27"/>
        <v>Assess by selecting from the pull-down menu</v>
      </c>
    </row>
    <row r="156" spans="2:7" x14ac:dyDescent="0.4">
      <c r="B156" s="17" t="s">
        <v>761</v>
      </c>
      <c r="C156" s="14">
        <v>24</v>
      </c>
      <c r="D156" s="14">
        <v>152</v>
      </c>
      <c r="E156" s="14" t="s">
        <v>46</v>
      </c>
      <c r="F156" s="42" t="str">
        <f>'Security Checklist (Level Up)'!M162</f>
        <v>Assess by selecting from the pull-down menu</v>
      </c>
      <c r="G156" s="15" t="str">
        <f t="shared" si="27"/>
        <v>Assess by selecting from the pull-down menu</v>
      </c>
    </row>
    <row r="157" spans="2:7" x14ac:dyDescent="0.4">
      <c r="B157" s="18" t="s">
        <v>761</v>
      </c>
      <c r="C157" s="19">
        <v>24</v>
      </c>
      <c r="D157" s="19">
        <v>153</v>
      </c>
      <c r="E157" s="19" t="s">
        <v>46</v>
      </c>
      <c r="F157" s="43" t="str">
        <f>'Security Checklist (Level Up)'!M163</f>
        <v>Assess by selecting from the pull-down menu</v>
      </c>
      <c r="G157" s="20" t="str">
        <f t="shared" si="27"/>
        <v>Assess by selecting from the pull-down menu</v>
      </c>
    </row>
  </sheetData>
  <autoFilter ref="B4:G157" xr:uid="{00000000-0009-0000-0000-000007000000}"/>
  <mergeCells count="11">
    <mergeCell ref="AF3:AG3"/>
    <mergeCell ref="AH3:AI3"/>
    <mergeCell ref="K2:O3"/>
    <mergeCell ref="Z2:AI2"/>
    <mergeCell ref="P3:R3"/>
    <mergeCell ref="AC3:AE3"/>
    <mergeCell ref="Z3:AB3"/>
    <mergeCell ref="S3:U3"/>
    <mergeCell ref="V3:W3"/>
    <mergeCell ref="X3:Y3"/>
    <mergeCell ref="P2:Y2"/>
  </mergeCells>
  <phoneticPr fontId="1"/>
  <conditionalFormatting sqref="Z5:AG29 AI5:AI29">
    <cfRule type="cellIs" dxfId="1" priority="2" operator="between">
      <formula>0</formula>
      <formula>0.999</formula>
    </cfRule>
  </conditionalFormatting>
  <conditionalFormatting sqref="AH5:AH29">
    <cfRule type="cellIs" dxfId="0" priority="1" operator="between">
      <formula>0</formula>
      <formula>0.999</formula>
    </cfRule>
  </conditionalFormatting>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9C40CD2834D5FC4B8589A7B4C8882B3D" ma:contentTypeVersion="3" ma:contentTypeDescription="新しいドキュメントを作成します。" ma:contentTypeScope="" ma:versionID="da735957ed15c4d65501aa6c22907b3c">
  <xsd:schema xmlns:xsd="http://www.w3.org/2001/XMLSchema" xmlns:xs="http://www.w3.org/2001/XMLSchema" xmlns:p="http://schemas.microsoft.com/office/2006/metadata/properties" xmlns:ns2="45ae4915-eb57-4a45-86dd-873f172592f3" targetNamespace="http://schemas.microsoft.com/office/2006/metadata/properties" ma:root="true" ma:fieldsID="4e50074d2f77fe29ba1ec769eada10da" ns2:_="">
    <xsd:import namespace="45ae4915-eb57-4a45-86dd-873f172592f3"/>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ae4915-eb57-4a45-86dd-873f172592f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1CBFAC7-E947-47ED-97D1-D7BF1B5C8203}">
  <ds:schemaRefs>
    <ds:schemaRef ds:uri="http://schemas.microsoft.com/office/infopath/2007/PartnerControls"/>
    <ds:schemaRef ds:uri="http://schemas.microsoft.com/office/2006/documentManagement/types"/>
    <ds:schemaRef ds:uri="c01211e1-363d-45a9-b9f3-24a9ca6e963f"/>
    <ds:schemaRef ds:uri="http://purl.org/dc/elements/1.1/"/>
    <ds:schemaRef ds:uri="http://schemas.microsoft.com/office/2006/metadata/properties"/>
    <ds:schemaRef ds:uri="http://schemas.microsoft.com/sharepoint/v3"/>
    <ds:schemaRef ds:uri="http://schemas.openxmlformats.org/package/2006/metadata/core-properties"/>
    <ds:schemaRef ds:uri="http://purl.org/dc/terms/"/>
    <ds:schemaRef ds:uri="dc9deef4-9f95-45dd-a26d-154509d33549"/>
    <ds:schemaRef ds:uri="http://www.w3.org/XML/1998/namespace"/>
    <ds:schemaRef ds:uri="http://purl.org/dc/dcmitype/"/>
  </ds:schemaRefs>
</ds:datastoreItem>
</file>

<file path=customXml/itemProps2.xml><?xml version="1.0" encoding="utf-8"?>
<ds:datastoreItem xmlns:ds="http://schemas.openxmlformats.org/officeDocument/2006/customXml" ds:itemID="{C6C22F13-B009-4E68-9A18-B2F503ADD7F8}">
  <ds:schemaRefs>
    <ds:schemaRef ds:uri="http://schemas.microsoft.com/sharepoint/v3/contenttype/forms"/>
  </ds:schemaRefs>
</ds:datastoreItem>
</file>

<file path=customXml/itemProps3.xml><?xml version="1.0" encoding="utf-8"?>
<ds:datastoreItem xmlns:ds="http://schemas.openxmlformats.org/officeDocument/2006/customXml" ds:itemID="{510F7318-05D4-4C4F-87F3-D6C5DD0FBF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ae4915-eb57-4a45-86dd-873f172592f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Security Checklist (Level Up)</vt:lpstr>
      <vt:lpstr>チェックシート（非表示）</vt:lpstr>
      <vt:lpstr>Entry Sheet for Shared</vt:lpstr>
      <vt:lpstr>共有先入力シート（非表示）</vt:lpstr>
      <vt:lpstr>Lv1</vt:lpstr>
      <vt:lpstr>Lv1-Lv2</vt:lpstr>
      <vt:lpstr>Lv1-Lv3</vt:lpstr>
      <vt:lpstr>temp</vt:lpstr>
      <vt:lpstr>'Entry Sheet for Shared'!Print_Area</vt:lpstr>
      <vt:lpstr>'Security Checklist (Level Up)'!Print_Area</vt:lpstr>
      <vt:lpstr>'Security Checklist (Level Up)'!Print_Titles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2022-05-19T05:21:03Z</dcterms:created>
  <dcterms:modified xsi:type="dcterms:W3CDTF">2023-08-28T04:34:34Z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0x0101009C40CD2834D5FC4B8589A7B4C8882B3D</vt:lpwstr>
  </property>
</Properties>
</file>